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930" windowWidth="11820" windowHeight="5760" tabRatio="923" firstSheet="7" activeTab="15"/>
  </bookViews>
  <sheets>
    <sheet name="СТ(19.09)" sheetId="1" r:id="rId1"/>
    <sheet name="ТР№1Стиль(80см)" sheetId="2" r:id="rId2"/>
    <sheet name="ТР№2(80см)" sheetId="3" r:id="rId3"/>
    <sheet name="ТР№3(100см)" sheetId="4" r:id="rId4"/>
    <sheet name="ТР№4(110см)" sheetId="5" r:id="rId5"/>
    <sheet name="ТР№5(120см) " sheetId="6" r:id="rId6"/>
    <sheet name="ТР№6(120см)" sheetId="7" r:id="rId7"/>
    <sheet name="ТР№7(Джокер)" sheetId="8" r:id="rId8"/>
    <sheet name="СТ(20.09)" sheetId="9" r:id="rId9"/>
    <sheet name="ТР№8Стиль(85см) " sheetId="10" r:id="rId10"/>
    <sheet name="ТР№9(85см)" sheetId="11" r:id="rId11"/>
    <sheet name="ТР№10(105см)" sheetId="12" r:id="rId12"/>
    <sheet name="ТР№11(115см)" sheetId="13" r:id="rId13"/>
    <sheet name="ТР№12(125см)" sheetId="14" r:id="rId14"/>
    <sheet name="ТР№13(125см)" sheetId="15" r:id="rId15"/>
    <sheet name="ТР№14(135см)" sheetId="16" r:id="rId16"/>
  </sheets>
  <definedNames>
    <definedName name="_xlnm.Print_Area" localSheetId="0">'СТ(19.09)'!$A$1:$J$167</definedName>
    <definedName name="_xlnm.Print_Area" localSheetId="8">'СТ(20.09)'!$A$1:$J$153</definedName>
    <definedName name="_xlnm.Print_Area" localSheetId="11">'ТР№10(105см)'!$A$1:$P$49</definedName>
    <definedName name="_xlnm.Print_Area" localSheetId="12">'ТР№11(115см)'!$A$1:$P$48</definedName>
    <definedName name="_xlnm.Print_Area" localSheetId="13">'ТР№12(125см)'!$A$1:$P$22</definedName>
    <definedName name="_xlnm.Print_Area" localSheetId="14">'ТР№13(125см)'!$A$1:$P$29</definedName>
    <definedName name="_xlnm.Print_Area" localSheetId="15">'ТР№14(135см)'!$A$1:$P$30</definedName>
    <definedName name="_xlnm.Print_Area" localSheetId="1">'ТР№1Стиль(80см)'!$A$1:$T$29</definedName>
    <definedName name="_xlnm.Print_Area" localSheetId="2">'ТР№2(80см)'!$A$1:$P$37</definedName>
    <definedName name="_xlnm.Print_Area" localSheetId="3">'ТР№3(100см)'!$A$1:$P$48</definedName>
    <definedName name="_xlnm.Print_Area" localSheetId="4">'ТР№4(110см)'!$A$1:$P$53</definedName>
    <definedName name="_xlnm.Print_Area" localSheetId="5">'ТР№5(120см) '!$A$1:$P$24</definedName>
    <definedName name="_xlnm.Print_Area" localSheetId="6">'ТР№6(120см)'!$A$1:$N$28</definedName>
    <definedName name="_xlnm.Print_Area" localSheetId="7">'ТР№7(Джокер)'!$A$1:$M$34</definedName>
    <definedName name="_xlnm.Print_Area" localSheetId="9">'ТР№8Стиль(85см) '!$A$1:$T$28</definedName>
    <definedName name="_xlnm.Print_Area" localSheetId="10">'ТР№9(85см)'!$A$1:$P$33</definedName>
  </definedNames>
  <calcPr fullCalcOnLoad="1"/>
</workbook>
</file>

<file path=xl/sharedStrings.xml><?xml version="1.0" encoding="utf-8"?>
<sst xmlns="http://schemas.openxmlformats.org/spreadsheetml/2006/main" count="3314" uniqueCount="521">
  <si>
    <t>№ п\п</t>
  </si>
  <si>
    <t>Прізвище, ім'я вершника</t>
  </si>
  <si>
    <t>Головний секретар:</t>
  </si>
  <si>
    <t>Кличка коня</t>
  </si>
  <si>
    <t>ІН</t>
  </si>
  <si>
    <t>Розряд</t>
  </si>
  <si>
    <t>Рік народж.</t>
  </si>
  <si>
    <t>А</t>
  </si>
  <si>
    <t>самостійно</t>
  </si>
  <si>
    <t>Стартовий протокол</t>
  </si>
  <si>
    <t>Техничні результати</t>
  </si>
  <si>
    <t>Результат</t>
  </si>
  <si>
    <t>Шт.оч</t>
  </si>
  <si>
    <t>Час</t>
  </si>
  <si>
    <t>Зайняте місце</t>
  </si>
  <si>
    <t>Головний суддя :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</si>
  <si>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</si>
  <si>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</si>
  <si>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r>
      <t xml:space="preserve">Тренер                              </t>
    </r>
    <r>
      <rPr>
        <sz val="9"/>
        <rFont val="Bookman Old Style"/>
        <family val="1"/>
      </rPr>
      <t>(Прізвіще, ім'я)</t>
    </r>
  </si>
  <si>
    <t>Тренер                              (Прізвіще, ім'я)</t>
  </si>
  <si>
    <t>Д</t>
  </si>
  <si>
    <t>Клименко О.В.</t>
  </si>
  <si>
    <t>1 фаза</t>
  </si>
  <si>
    <t>11 фаза</t>
  </si>
  <si>
    <t>Омск  05</t>
  </si>
  <si>
    <t>Белінська Тетяна</t>
  </si>
  <si>
    <t>м.Київ Іподром</t>
  </si>
  <si>
    <t>Грінвіч 04</t>
  </si>
  <si>
    <t>Белінський Роман</t>
  </si>
  <si>
    <t>Дон Моренго 04</t>
  </si>
  <si>
    <r>
      <t xml:space="preserve">Кудряшов Сергій </t>
    </r>
    <r>
      <rPr>
        <b/>
        <sz val="36"/>
        <color indexed="8"/>
        <rFont val="Bookman Old Style"/>
        <family val="1"/>
      </rPr>
      <t>А</t>
    </r>
  </si>
  <si>
    <r>
      <t xml:space="preserve">Шаган Анна </t>
    </r>
    <r>
      <rPr>
        <b/>
        <sz val="36"/>
        <color indexed="8"/>
        <rFont val="Bookman Old Style"/>
        <family val="1"/>
      </rPr>
      <t>Д</t>
    </r>
  </si>
  <si>
    <t xml:space="preserve">Грінвіч 04 </t>
  </si>
  <si>
    <t>№1</t>
  </si>
  <si>
    <t>МАРШРУТ</t>
  </si>
  <si>
    <t>ВИСОТА</t>
  </si>
  <si>
    <t>80см</t>
  </si>
  <si>
    <t>СТАТТЯ</t>
  </si>
  <si>
    <t>Рейтингові категорії</t>
  </si>
  <si>
    <t>Категорія</t>
  </si>
  <si>
    <t>Групи для нагородження</t>
  </si>
  <si>
    <t xml:space="preserve">ЧАС СТАРТУ МАРШРУТУ №1 :                  </t>
  </si>
  <si>
    <t xml:space="preserve">ЧАС СТАРТУ МАРШРУТУ №2 :                  </t>
  </si>
  <si>
    <t>№2</t>
  </si>
  <si>
    <t xml:space="preserve">ЧАС СТАРТУ МАРШРУТУ №3 :                  </t>
  </si>
  <si>
    <t>№3</t>
  </si>
  <si>
    <t>100см</t>
  </si>
  <si>
    <t xml:space="preserve">ЧАС СТАРТУ МАРШРУТУ №4 :                  </t>
  </si>
  <si>
    <t>№4</t>
  </si>
  <si>
    <t>110см</t>
  </si>
  <si>
    <t xml:space="preserve">ЧАС СТАРТУ МАРШРУТУ №5 :                  </t>
  </si>
  <si>
    <t>№5</t>
  </si>
  <si>
    <t>120см</t>
  </si>
  <si>
    <t xml:space="preserve">ЧАС СТАРТУ МАРШРУТУ №6 :                  </t>
  </si>
  <si>
    <t>№6</t>
  </si>
  <si>
    <t>130см</t>
  </si>
  <si>
    <t>S</t>
  </si>
  <si>
    <t>Кіргізов М.І.</t>
  </si>
  <si>
    <t>Рік нар.</t>
  </si>
  <si>
    <t>Сума шт. очок</t>
  </si>
  <si>
    <t>Нарахов. рейтинг. бали</t>
  </si>
  <si>
    <t>РЕЙТИНГОВІ КАТЕГОРІЇ</t>
  </si>
  <si>
    <t>ГРУПИ ДЛЯ НАГОРОДЖЕННЯ</t>
  </si>
  <si>
    <t>№7</t>
  </si>
  <si>
    <t xml:space="preserve">ЧАС ПОКАЗУ МАРШРУТІВ №3 та №4 РАЗОМ :               </t>
  </si>
  <si>
    <t xml:space="preserve">ЧАС СТАРТУ МАРШРУТУ №7 :                  </t>
  </si>
  <si>
    <t xml:space="preserve">ЧАС СТАРТУ МАРШРУТУ №8 :                  </t>
  </si>
  <si>
    <t>105см</t>
  </si>
  <si>
    <t xml:space="preserve">ЧАС СТАРТУ МАРШРУТУ №9 :                  </t>
  </si>
  <si>
    <t xml:space="preserve">ЧАС СТАРТУ МАРШРУТУ №10 :                  </t>
  </si>
  <si>
    <t>№10</t>
  </si>
  <si>
    <t>115см</t>
  </si>
  <si>
    <t xml:space="preserve">ЧАС СТАРТУ МАРШРУТУ №11 :                  </t>
  </si>
  <si>
    <t>№11</t>
  </si>
  <si>
    <t>125см</t>
  </si>
  <si>
    <t xml:space="preserve">ЧАС СТАРТУ МАРШРУТУ №13 :                  </t>
  </si>
  <si>
    <t>№13</t>
  </si>
  <si>
    <t>135см</t>
  </si>
  <si>
    <t>Бали</t>
  </si>
  <si>
    <t>Вершн.нац. категорії  (коні від 6р)</t>
  </si>
  <si>
    <t>ВРЕМЯ</t>
  </si>
  <si>
    <t>j</t>
  </si>
  <si>
    <t>ИТОГО</t>
  </si>
  <si>
    <t>штраф</t>
  </si>
  <si>
    <t>ВСЕГО</t>
  </si>
  <si>
    <t>І</t>
  </si>
  <si>
    <t>КСК "Еквідес Клаб"</t>
  </si>
  <si>
    <t>КМС</t>
  </si>
  <si>
    <t>Нормуратова Наталія</t>
  </si>
  <si>
    <t>МС</t>
  </si>
  <si>
    <t>Динамо Київ</t>
  </si>
  <si>
    <t>Flying Horse Club</t>
  </si>
  <si>
    <t>Остріков Олег</t>
  </si>
  <si>
    <t>ІІ</t>
  </si>
  <si>
    <t>ІІІ</t>
  </si>
  <si>
    <t>Сандро Бой</t>
  </si>
  <si>
    <t>МСМК</t>
  </si>
  <si>
    <t>Дорошенко Олена</t>
  </si>
  <si>
    <t>Пилипенко Михайло</t>
  </si>
  <si>
    <t>Пархоменко Анна</t>
  </si>
  <si>
    <t>Брайтон 02</t>
  </si>
  <si>
    <t>Вощакін Дмитро</t>
  </si>
  <si>
    <t>Капрал 09</t>
  </si>
  <si>
    <t>Зайцев Василь</t>
  </si>
  <si>
    <t>Вощакін Д., Голіков Ю.</t>
  </si>
  <si>
    <t>Порвіна Ірина</t>
  </si>
  <si>
    <t xml:space="preserve">Буткевич Дарья </t>
  </si>
  <si>
    <t>АМАТОРИ</t>
  </si>
  <si>
    <t>ДІТИ</t>
  </si>
  <si>
    <t>знятий</t>
  </si>
  <si>
    <t>Київська обл.</t>
  </si>
  <si>
    <t>знята</t>
  </si>
  <si>
    <t>Джадор PKZ 09</t>
  </si>
  <si>
    <t>Хасбулат 02</t>
  </si>
  <si>
    <t>Грегорі Робін</t>
  </si>
  <si>
    <t>Іванова Юлія</t>
  </si>
  <si>
    <t>КСК "Спорт Еліт"</t>
  </si>
  <si>
    <t>Константа 09</t>
  </si>
  <si>
    <t>Кавалер 09</t>
  </si>
  <si>
    <t>Рудік Ігор</t>
  </si>
  <si>
    <t>Армані 06</t>
  </si>
  <si>
    <t>Альфарес</t>
  </si>
  <si>
    <t>Капучіно 08</t>
  </si>
  <si>
    <t xml:space="preserve">Білий Андрій </t>
  </si>
  <si>
    <t xml:space="preserve">Ворона Андрій </t>
  </si>
  <si>
    <t>Нормуратов Руслан</t>
  </si>
  <si>
    <t xml:space="preserve">Місце проведення змагань: Київська обл., Бориспільский р-он., вул., Комсомольська 12-б.,  ЗКВЕ «Конюшня Бутенка» </t>
  </si>
  <si>
    <t>На стиль</t>
  </si>
  <si>
    <t>Табл.А Ст. 274.5.6.  Дві фази , спец. варіант</t>
  </si>
  <si>
    <t>Табл.А Ст. 274.5.3.  Дві фази</t>
  </si>
  <si>
    <t xml:space="preserve">ЧАС ПОКАЗУ МАРШРУТІВ №5 та №6 РАЗОМ :               </t>
  </si>
  <si>
    <t>Табл.А  Ст. 274.5.3.  Дві фази</t>
  </si>
  <si>
    <t>Табл.А,  Ст.238.2.1</t>
  </si>
  <si>
    <t xml:space="preserve">ЧАС ПОКАЗУ МАРШРУТУ №7 :               </t>
  </si>
  <si>
    <t>Ст.269.2, 269.5, Джокер</t>
  </si>
  <si>
    <t>Національні вершники (коні від 6 років)</t>
  </si>
  <si>
    <t xml:space="preserve">Відкритий  Кубок з подолання перешкод « Butenko Stable Cup»
</t>
  </si>
  <si>
    <t>Відкритий  Кубок з подолання перешкод « Butenko Stable Cup»</t>
  </si>
  <si>
    <t>Оцінка</t>
  </si>
  <si>
    <t>підсумок</t>
  </si>
  <si>
    <t>Шт. бал</t>
  </si>
  <si>
    <t>Гєллєр Єлизавета</t>
  </si>
  <si>
    <t>Поздняков Андрій</t>
  </si>
  <si>
    <t>Бренд 07</t>
  </si>
  <si>
    <t>К-ня Бутенко</t>
  </si>
  <si>
    <t>Ворона Андрій</t>
  </si>
  <si>
    <t>Феб</t>
  </si>
  <si>
    <t>Бутенко Євгенія</t>
  </si>
  <si>
    <t>Лакі Бой</t>
  </si>
  <si>
    <t>Батік</t>
  </si>
  <si>
    <t>Білий Андрій</t>
  </si>
  <si>
    <t>Лідер</t>
  </si>
  <si>
    <t>Командор</t>
  </si>
  <si>
    <t>КСК "Фаворіт"</t>
  </si>
  <si>
    <t>Примакова Марина</t>
  </si>
  <si>
    <r>
      <rPr>
        <b/>
        <sz val="18"/>
        <rFont val="Bookman Old Style"/>
        <family val="1"/>
      </rPr>
      <t>1 гр:</t>
    </r>
    <r>
      <rPr>
        <sz val="18"/>
        <rFont val="Bookman Old Style"/>
        <family val="1"/>
      </rPr>
      <t xml:space="preserve">  Діти (коні від 6 р),                                        </t>
    </r>
    <r>
      <rPr>
        <b/>
        <sz val="18"/>
        <rFont val="Bookman Old Style"/>
        <family val="1"/>
      </rPr>
      <t>2 гр:</t>
    </r>
    <r>
      <rPr>
        <sz val="18"/>
        <rFont val="Bookman Old Style"/>
        <family val="1"/>
      </rPr>
      <t xml:space="preserve">  Аматори (коні від 6 р).
</t>
    </r>
  </si>
  <si>
    <t>Труш Юрій</t>
  </si>
  <si>
    <t>Копа-Калєстус 11</t>
  </si>
  <si>
    <t>Желізко В.М.</t>
  </si>
  <si>
    <t>Луцкевич Ігор</t>
  </si>
  <si>
    <t>Імперіал Хорс Клаб</t>
  </si>
  <si>
    <t>Галій Сергій</t>
  </si>
  <si>
    <t>Дмітрієв Ігор</t>
  </si>
  <si>
    <t>Яжук Петро</t>
  </si>
  <si>
    <t>Мазуренко Олексій</t>
  </si>
  <si>
    <t>Зеленкова Тетяна</t>
  </si>
  <si>
    <t>Крамаренко Максим</t>
  </si>
  <si>
    <t>Гримальді Ван Орті PKZ</t>
  </si>
  <si>
    <t>Хабіб 08</t>
  </si>
  <si>
    <t>Ханхабез</t>
  </si>
  <si>
    <t>Сімвол 09</t>
  </si>
  <si>
    <t>Екюрі де Парі, м.Харків</t>
  </si>
  <si>
    <t>Сандор Балош</t>
  </si>
  <si>
    <t>Коба Анастасія</t>
  </si>
  <si>
    <t>Каролус</t>
  </si>
  <si>
    <t>Ральф Лорен  04</t>
  </si>
  <si>
    <t>Іващенко Дмитро</t>
  </si>
  <si>
    <t>Залп 10</t>
  </si>
  <si>
    <t>КСК "Княжичі", Київська обл.</t>
  </si>
  <si>
    <t>Настенко Наталія</t>
  </si>
  <si>
    <t>Чорна Яна</t>
  </si>
  <si>
    <t>Демченко Елізавета</t>
  </si>
  <si>
    <t>Драйв Круіз</t>
  </si>
  <si>
    <t>Лєон</t>
  </si>
  <si>
    <t>Прайд 09</t>
  </si>
  <si>
    <t>Май Плеже 09</t>
  </si>
  <si>
    <t>КСК "Шостка", Сумська обл.</t>
  </si>
  <si>
    <t>Чорний Ігор</t>
  </si>
  <si>
    <t>Чіка</t>
  </si>
  <si>
    <t>Айвазовський</t>
  </si>
  <si>
    <t>Балу 08</t>
  </si>
  <si>
    <t>Дергачівська ДЮКСШ, м. Харків</t>
  </si>
  <si>
    <t>Вакуленко Оксана</t>
  </si>
  <si>
    <t xml:space="preserve">Гєллєр Єлизавета </t>
  </si>
  <si>
    <t xml:space="preserve">Бутенко Олексій </t>
  </si>
  <si>
    <t xml:space="preserve">Бойко Володимир </t>
  </si>
  <si>
    <t xml:space="preserve">Ярош Олексій </t>
  </si>
  <si>
    <t>Посадка</t>
  </si>
  <si>
    <t>269.2. 269.5 Джокер</t>
  </si>
  <si>
    <t>1 гр: Відкр. клас (коні від 5р),                                                                            2 гр: YH-5 (коні 5 р).</t>
  </si>
  <si>
    <t>Табл.А  Ст. 238.2.1</t>
  </si>
  <si>
    <t xml:space="preserve">Відкр.клас (коні від 5 років) </t>
  </si>
  <si>
    <t xml:space="preserve">Захаренко Дмитро </t>
  </si>
  <si>
    <t xml:space="preserve">Крамаренко Максим </t>
  </si>
  <si>
    <t xml:space="preserve">Дмітрієв Ігор </t>
  </si>
  <si>
    <t xml:space="preserve">Іващенко Дмитро </t>
  </si>
  <si>
    <t xml:space="preserve">Рудік Ігор </t>
  </si>
  <si>
    <t>Маршрут</t>
  </si>
  <si>
    <t xml:space="preserve">     Місце проведення змагань: Київська обл., Бориспільский р-он., вул., Комсомольська 12-б.,  ЗКВЕ «Конюшня Бутенка» </t>
  </si>
  <si>
    <t>85см</t>
  </si>
  <si>
    <t>Дронь Аліса</t>
  </si>
  <si>
    <t>Луна 11</t>
  </si>
  <si>
    <t>Чемпіон</t>
  </si>
  <si>
    <t>Табл.А Ст. 238.2.2 , перестрибування в гіті</t>
  </si>
  <si>
    <t>Ляшенко Сергій</t>
  </si>
  <si>
    <t>№12</t>
  </si>
  <si>
    <r>
      <rPr>
        <b/>
        <sz val="18"/>
        <rFont val="Bookman Old Style"/>
        <family val="1"/>
      </rPr>
      <t>Відкр.клас</t>
    </r>
    <r>
      <rPr>
        <sz val="18"/>
        <rFont val="Bookman Old Style"/>
        <family val="1"/>
      </rPr>
      <t xml:space="preserve"> (коні від 6 років) </t>
    </r>
  </si>
  <si>
    <t xml:space="preserve">ЧАС ПОКАЗУ МАРШРУТУ №14 :               </t>
  </si>
  <si>
    <t>№14</t>
  </si>
  <si>
    <t xml:space="preserve">ЧАС СТАРТУ МАРШРУТУ №14 :                  </t>
  </si>
  <si>
    <t>Національні вершники (коні від 7 років)</t>
  </si>
  <si>
    <t>Балу/2008/ мер/ гнід/ ган/ Балу де Роуе/Скарлетт/702633/ Бондарев К</t>
  </si>
  <si>
    <r>
      <t xml:space="preserve">Ворона Андрій </t>
    </r>
    <r>
      <rPr>
        <b/>
        <sz val="24"/>
        <color indexed="8"/>
        <rFont val="Bookman Old Style"/>
        <family val="1"/>
      </rPr>
      <t>Д</t>
    </r>
  </si>
  <si>
    <r>
      <t xml:space="preserve">Бойко Володимир </t>
    </r>
    <r>
      <rPr>
        <b/>
        <sz val="24"/>
        <color indexed="8"/>
        <rFont val="Bookman Old Style"/>
        <family val="1"/>
      </rPr>
      <t>А</t>
    </r>
  </si>
  <si>
    <t>Табл.А Ст. 238.2.2  ГРАН ПРІ</t>
  </si>
  <si>
    <t>№8</t>
  </si>
  <si>
    <t>№9</t>
  </si>
  <si>
    <t>Табл.А Ст. 274.5.6.  Дві фази, спец.варіант</t>
  </si>
  <si>
    <t>Відкритий клас (коні від 4 років)</t>
  </si>
  <si>
    <t xml:space="preserve">Глусський Аркадій </t>
  </si>
  <si>
    <t>Перестрибування</t>
  </si>
  <si>
    <t>Табл.А Ст. 238.2.1</t>
  </si>
  <si>
    <t xml:space="preserve">Відкр.клас (коні від 6 років) </t>
  </si>
  <si>
    <t>Коні 5 років</t>
  </si>
  <si>
    <t>Погановський Віктор</t>
  </si>
  <si>
    <t>відмовився</t>
  </si>
  <si>
    <t>4-й етап</t>
  </si>
  <si>
    <t xml:space="preserve">ЧАС ПОКАЗУ МАРШРУТУ №1  :               </t>
  </si>
  <si>
    <t>Контесіна 02</t>
  </si>
  <si>
    <t>Контессіна/2002/коб/т.гнід/вестф/Кордобес І/Політессе/701899/Геллер Е.</t>
  </si>
  <si>
    <t>Хеппі</t>
  </si>
  <si>
    <t>Інцитатус 05</t>
  </si>
  <si>
    <t xml:space="preserve">Фемелі Клаб Дергачьов </t>
  </si>
  <si>
    <t>Довгополов Олександр</t>
  </si>
  <si>
    <t>Аполочикола</t>
  </si>
  <si>
    <t>Бойко Володимир</t>
  </si>
  <si>
    <t>Монтрезор Неля</t>
  </si>
  <si>
    <t>Конкорд 11</t>
  </si>
  <si>
    <t>Артек 05</t>
  </si>
  <si>
    <t>КСК IIC, м.Київ
Київ</t>
  </si>
  <si>
    <t>КСК "Карась"</t>
  </si>
  <si>
    <t>Газін Ігор</t>
  </si>
  <si>
    <r>
      <t xml:space="preserve">Гєллєр Єлизавета </t>
    </r>
    <r>
      <rPr>
        <b/>
        <sz val="24"/>
        <color indexed="8"/>
        <rFont val="Bookman Old Style"/>
        <family val="1"/>
      </rPr>
      <t>Д</t>
    </r>
  </si>
  <si>
    <r>
      <t xml:space="preserve">Коншин Євген </t>
    </r>
    <r>
      <rPr>
        <b/>
        <sz val="24"/>
        <color indexed="8"/>
        <rFont val="Bookman Old Style"/>
        <family val="1"/>
      </rPr>
      <t>Д</t>
    </r>
  </si>
  <si>
    <r>
      <t xml:space="preserve">Юнаков-Дергачьов  Артем </t>
    </r>
    <r>
      <rPr>
        <b/>
        <sz val="22"/>
        <color indexed="8"/>
        <rFont val="Bookman Old Style"/>
        <family val="1"/>
      </rPr>
      <t>Д</t>
    </r>
  </si>
  <si>
    <r>
      <t xml:space="preserve">Білий Андрій </t>
    </r>
    <r>
      <rPr>
        <b/>
        <sz val="24"/>
        <color indexed="8"/>
        <rFont val="Bookman Old Style"/>
        <family val="1"/>
      </rPr>
      <t>А</t>
    </r>
  </si>
  <si>
    <r>
      <t xml:space="preserve">Монтрезор Неля </t>
    </r>
    <r>
      <rPr>
        <b/>
        <sz val="24"/>
        <color indexed="8"/>
        <rFont val="Bookman Old Style"/>
        <family val="1"/>
      </rPr>
      <t>вк</t>
    </r>
  </si>
  <si>
    <r>
      <t xml:space="preserve">Ковальчук Олександр </t>
    </r>
    <r>
      <rPr>
        <b/>
        <sz val="24"/>
        <color indexed="8"/>
        <rFont val="Bookman Old Style"/>
        <family val="1"/>
      </rPr>
      <t>А</t>
    </r>
  </si>
  <si>
    <r>
      <t xml:space="preserve">Бабій Валерія </t>
    </r>
    <r>
      <rPr>
        <b/>
        <sz val="24"/>
        <color indexed="8"/>
        <rFont val="Bookman Old Style"/>
        <family val="1"/>
      </rPr>
      <t>А</t>
    </r>
  </si>
  <si>
    <t xml:space="preserve">Місце проведення змагань: Київська обл., Бориспільский р-он., вул., Комсомольська 12-б.,                     ЗКВЕ «Конюшня Бутенка» </t>
  </si>
  <si>
    <t xml:space="preserve">ЧАС ПОКАЗУ МАРШРУТУ №2  :               </t>
  </si>
  <si>
    <t>Табл.А Ст. 274.5.3 Дві фази</t>
  </si>
  <si>
    <r>
      <rPr>
        <b/>
        <sz val="18"/>
        <rFont val="Bookman Old Style"/>
        <family val="1"/>
      </rPr>
      <t>1 гр:</t>
    </r>
    <r>
      <rPr>
        <sz val="18"/>
        <rFont val="Bookman Old Style"/>
        <family val="1"/>
      </rPr>
      <t xml:space="preserve">  Відкритий клас (коні від 4 р),                                        </t>
    </r>
    <r>
      <rPr>
        <b/>
        <sz val="18"/>
        <rFont val="Bookman Old Style"/>
        <family val="1"/>
      </rPr>
      <t>2 гр:</t>
    </r>
    <r>
      <rPr>
        <sz val="18"/>
        <rFont val="Bookman Old Style"/>
        <family val="1"/>
      </rPr>
      <t xml:space="preserve">  Аматори (коні від 5 р).
</t>
    </r>
  </si>
  <si>
    <t>МСУ</t>
  </si>
  <si>
    <t>Афіна-Полада 11</t>
  </si>
  <si>
    <t>Афіна-Полада/2011/коб/гніда/спортивна/Паганіні/Асамблея/703415/Дорош Володимир/</t>
  </si>
  <si>
    <t>СК"Фаворит" м.Лубни, Полтавська обл.</t>
  </si>
  <si>
    <t>Онопко Ріта</t>
  </si>
  <si>
    <t>Меркурій 10</t>
  </si>
  <si>
    <t>"Кайзервальд", м.Львів</t>
  </si>
  <si>
    <t>Березнюк Микола</t>
  </si>
  <si>
    <t>Бішкек 05</t>
  </si>
  <si>
    <t>Андерковер</t>
  </si>
  <si>
    <t>Волкова Анастасія</t>
  </si>
  <si>
    <t>Леді Аліда</t>
  </si>
  <si>
    <t>Вікінг ПКЗ 11</t>
  </si>
  <si>
    <t>Петало ді сан Джиовані 02</t>
  </si>
  <si>
    <t>Петало ді сан Джиовані/2002/мер/руд/спорт/Ahorn Z/Elis Go/701683/Дорош Володимир</t>
  </si>
  <si>
    <t>Дорошенко Сергій</t>
  </si>
  <si>
    <t>Джуліанна 09</t>
  </si>
  <si>
    <t>Мір 04</t>
  </si>
  <si>
    <t>Лейбус</t>
  </si>
  <si>
    <t>КСК "Фараон"</t>
  </si>
  <si>
    <t>Якимеко Євген</t>
  </si>
  <si>
    <t>Бонд</t>
  </si>
  <si>
    <t>Фарадей</t>
  </si>
  <si>
    <r>
      <t xml:space="preserve">Білий Андрій </t>
    </r>
    <r>
      <rPr>
        <b/>
        <sz val="22"/>
        <color indexed="8"/>
        <rFont val="Bookman Old Style"/>
        <family val="1"/>
      </rPr>
      <t>А</t>
    </r>
  </si>
  <si>
    <r>
      <t xml:space="preserve">Ковальчук Олександр </t>
    </r>
    <r>
      <rPr>
        <b/>
        <sz val="22"/>
        <color indexed="8"/>
        <rFont val="Bookman Old Style"/>
        <family val="1"/>
      </rPr>
      <t>А</t>
    </r>
  </si>
  <si>
    <r>
      <t xml:space="preserve">Ананко Євгеній </t>
    </r>
    <r>
      <rPr>
        <b/>
        <sz val="22"/>
        <color indexed="8"/>
        <rFont val="Bookman Old Style"/>
        <family val="1"/>
      </rPr>
      <t>А</t>
    </r>
  </si>
  <si>
    <r>
      <t xml:space="preserve">Ярош Олексій </t>
    </r>
    <r>
      <rPr>
        <b/>
        <sz val="22"/>
        <color indexed="8"/>
        <rFont val="Bookman Old Style"/>
        <family val="1"/>
      </rPr>
      <t>А</t>
    </r>
  </si>
  <si>
    <r>
      <t xml:space="preserve">Дорошенко Сергій </t>
    </r>
    <r>
      <rPr>
        <b/>
        <sz val="22"/>
        <color indexed="8"/>
        <rFont val="Bookman Old Style"/>
        <family val="1"/>
      </rPr>
      <t>А</t>
    </r>
  </si>
  <si>
    <r>
      <t xml:space="preserve">Глусський Аркадій </t>
    </r>
    <r>
      <rPr>
        <b/>
        <sz val="22"/>
        <color indexed="8"/>
        <rFont val="Bookman Old Style"/>
        <family val="1"/>
      </rPr>
      <t>А</t>
    </r>
  </si>
  <si>
    <r>
      <t xml:space="preserve">Чернова Юлія </t>
    </r>
    <r>
      <rPr>
        <b/>
        <sz val="22"/>
        <color indexed="8"/>
        <rFont val="Bookman Old Style"/>
        <family val="1"/>
      </rPr>
      <t>А</t>
    </r>
  </si>
  <si>
    <r>
      <t>Питякова Лера</t>
    </r>
    <r>
      <rPr>
        <b/>
        <sz val="22"/>
        <color indexed="8"/>
        <rFont val="Bookman Old Style"/>
        <family val="1"/>
      </rPr>
      <t xml:space="preserve"> А</t>
    </r>
  </si>
  <si>
    <r>
      <t xml:space="preserve">Погорелова Олена </t>
    </r>
    <r>
      <rPr>
        <b/>
        <sz val="22"/>
        <color indexed="8"/>
        <rFont val="Bookman Old Style"/>
        <family val="1"/>
      </rPr>
      <t>А</t>
    </r>
  </si>
  <si>
    <t>Бінго 11</t>
  </si>
  <si>
    <t>Талісман 06</t>
  </si>
  <si>
    <t>Якименко Євген</t>
  </si>
  <si>
    <t>КМСУ</t>
  </si>
  <si>
    <t>Юнаков-Дергачьов Артем</t>
  </si>
  <si>
    <t xml:space="preserve">  1 група: Відкритий клас (коні від 5 років).                                                       2 група: Аматори (коні від 5 років).                                                        3 група: Діти (коні від 6 років).
</t>
  </si>
  <si>
    <t>Макашева Надія</t>
  </si>
  <si>
    <t>Якімчук Владислава</t>
  </si>
  <si>
    <t>Тісленко Анастасія</t>
  </si>
  <si>
    <t>Знахар 10</t>
  </si>
  <si>
    <t>Кіборг 10</t>
  </si>
  <si>
    <t>Гадецька Марина</t>
  </si>
  <si>
    <t>Бариня 05</t>
  </si>
  <si>
    <t>Белах Єлізавета</t>
  </si>
  <si>
    <t>Траверс 02</t>
  </si>
  <si>
    <t>Каптор ПКЗ 09</t>
  </si>
  <si>
    <t>Діазбанітоз</t>
  </si>
  <si>
    <t>Казмирський Віктор</t>
  </si>
  <si>
    <t>Легіон 02</t>
  </si>
  <si>
    <t>Вірджінія</t>
  </si>
  <si>
    <t>Афернеп</t>
  </si>
  <si>
    <t>Продан Олександр</t>
  </si>
  <si>
    <t>Венс</t>
  </si>
  <si>
    <t>Робін Грегорі</t>
  </si>
  <si>
    <t>Бондаренко Валерій</t>
  </si>
  <si>
    <t>Ед 09</t>
  </si>
  <si>
    <t>КСЦ Алюр м.Житомир</t>
  </si>
  <si>
    <t>Бондаренко Євген</t>
  </si>
  <si>
    <t>Фіалка 10</t>
  </si>
  <si>
    <t>Гапонова Галина</t>
  </si>
  <si>
    <t>Діамант 08</t>
  </si>
  <si>
    <t>Діамант/2008/жер/гнід/KWPN/Ван Гог/Радомза/528003000805702/Кіщук О.</t>
  </si>
  <si>
    <t>КСК "Княжичі"</t>
  </si>
  <si>
    <t>Кіщук Олег</t>
  </si>
  <si>
    <t>Дервіш 08</t>
  </si>
  <si>
    <t>Елгін 05</t>
  </si>
  <si>
    <t>Фантастік Лайт</t>
  </si>
  <si>
    <t>Клаудія 07</t>
  </si>
  <si>
    <r>
      <t xml:space="preserve">Бабій Валерія </t>
    </r>
    <r>
      <rPr>
        <b/>
        <sz val="22"/>
        <color indexed="8"/>
        <rFont val="Bookman Old Style"/>
        <family val="1"/>
      </rPr>
      <t>А</t>
    </r>
  </si>
  <si>
    <r>
      <t xml:space="preserve">Бутенко Олексій </t>
    </r>
    <r>
      <rPr>
        <b/>
        <sz val="22"/>
        <color indexed="8"/>
        <rFont val="Bookman Old Style"/>
        <family val="1"/>
      </rPr>
      <t>А</t>
    </r>
  </si>
  <si>
    <r>
      <t xml:space="preserve">Гуляєв Олег </t>
    </r>
    <r>
      <rPr>
        <b/>
        <sz val="22"/>
        <color indexed="8"/>
        <rFont val="Bookman Old Style"/>
        <family val="1"/>
      </rPr>
      <t>А</t>
    </r>
  </si>
  <si>
    <r>
      <t xml:space="preserve">Захаренко Дмитро </t>
    </r>
    <r>
      <rPr>
        <b/>
        <sz val="22"/>
        <color indexed="8"/>
        <rFont val="Bookman Old Style"/>
        <family val="1"/>
      </rPr>
      <t>А</t>
    </r>
  </si>
  <si>
    <r>
      <t xml:space="preserve">Бондарєв Костянтин </t>
    </r>
    <r>
      <rPr>
        <b/>
        <sz val="22"/>
        <color indexed="8"/>
        <rFont val="Bookman Old Style"/>
        <family val="1"/>
      </rPr>
      <t>А</t>
    </r>
  </si>
  <si>
    <r>
      <t xml:space="preserve">Крамаренко Максим </t>
    </r>
    <r>
      <rPr>
        <b/>
        <sz val="22"/>
        <color indexed="8"/>
        <rFont val="Bookman Old Style"/>
        <family val="1"/>
      </rPr>
      <t>А</t>
    </r>
  </si>
  <si>
    <t>Тегеран 99</t>
  </si>
  <si>
    <t>Тегерен/1999/жер/ворон/увп/Гейзер/Турбота/701218/Мусієнко І</t>
  </si>
  <si>
    <t>Атіла</t>
  </si>
  <si>
    <t>Херизонт 07</t>
  </si>
  <si>
    <t>Верена ПКЗ 04</t>
  </si>
  <si>
    <t>Константинова Ірина</t>
  </si>
  <si>
    <t>Батий 05</t>
  </si>
  <si>
    <t>Тамерлан 06</t>
  </si>
  <si>
    <t>Молодожон Тетяна</t>
  </si>
  <si>
    <t>Калхан 05</t>
  </si>
  <si>
    <t>Рафаель 10</t>
  </si>
  <si>
    <t>КСК "Еквідес Клаб", Київська обл.</t>
  </si>
  <si>
    <t>Жук Максим</t>
  </si>
  <si>
    <t>Кульчитський Вадім</t>
  </si>
  <si>
    <t>Біал</t>
  </si>
  <si>
    <t>КСК "Брацлав", Вінницька обл.</t>
  </si>
  <si>
    <t>Дункан 09</t>
  </si>
  <si>
    <t>Луіза 07</t>
  </si>
  <si>
    <t>Грей Клауд 10</t>
  </si>
  <si>
    <t>Мавр 10</t>
  </si>
  <si>
    <t>Кальдерон 10</t>
  </si>
  <si>
    <t>Клеан Плей 10</t>
  </si>
  <si>
    <r>
      <t xml:space="preserve">Дмітрієв Ігор </t>
    </r>
    <r>
      <rPr>
        <b/>
        <sz val="22"/>
        <color indexed="8"/>
        <rFont val="Bookman Old Style"/>
        <family val="1"/>
      </rPr>
      <t>5р</t>
    </r>
  </si>
  <si>
    <r>
      <t xml:space="preserve">Пилипенко Михайло </t>
    </r>
    <r>
      <rPr>
        <b/>
        <sz val="22"/>
        <color indexed="8"/>
        <rFont val="Bookman Old Style"/>
        <family val="1"/>
      </rPr>
      <t>5р</t>
    </r>
  </si>
  <si>
    <r>
      <t xml:space="preserve">Якименко Євген </t>
    </r>
    <r>
      <rPr>
        <b/>
        <sz val="22"/>
        <color indexed="8"/>
        <rFont val="Bookman Old Style"/>
        <family val="1"/>
      </rPr>
      <t>5р</t>
    </r>
  </si>
  <si>
    <r>
      <t xml:space="preserve">Ведмідь Роман </t>
    </r>
    <r>
      <rPr>
        <b/>
        <sz val="22"/>
        <color indexed="8"/>
        <rFont val="Bookman Old Style"/>
        <family val="1"/>
      </rPr>
      <t>5р</t>
    </r>
  </si>
  <si>
    <r>
      <t>Рудік Ігор</t>
    </r>
    <r>
      <rPr>
        <b/>
        <sz val="22"/>
        <color indexed="8"/>
        <rFont val="Bookman Old Style"/>
        <family val="1"/>
      </rPr>
      <t xml:space="preserve"> 5р</t>
    </r>
  </si>
  <si>
    <r>
      <t xml:space="preserve">Бондаренко Євген </t>
    </r>
    <r>
      <rPr>
        <b/>
        <sz val="22"/>
        <color indexed="8"/>
        <rFont val="Bookman Old Style"/>
        <family val="1"/>
      </rPr>
      <t>5р</t>
    </r>
  </si>
  <si>
    <r>
      <t xml:space="preserve">Коба Анастасія </t>
    </r>
    <r>
      <rPr>
        <b/>
        <sz val="22"/>
        <color indexed="8"/>
        <rFont val="Bookman Old Style"/>
        <family val="1"/>
      </rPr>
      <t>5р</t>
    </r>
  </si>
  <si>
    <r>
      <t xml:space="preserve">Іващенко Дмитро </t>
    </r>
    <r>
      <rPr>
        <b/>
        <sz val="22"/>
        <color indexed="8"/>
        <rFont val="Bookman Old Style"/>
        <family val="1"/>
      </rPr>
      <t>5р</t>
    </r>
  </si>
  <si>
    <t xml:space="preserve">Консонг </t>
  </si>
  <si>
    <r>
      <t xml:space="preserve">Жук Сніжана </t>
    </r>
    <r>
      <rPr>
        <b/>
        <sz val="22"/>
        <color indexed="8"/>
        <rFont val="Bookman Old Style"/>
        <family val="1"/>
      </rPr>
      <t>5р</t>
    </r>
  </si>
  <si>
    <t xml:space="preserve">YH-6 (коні 6 років)
</t>
  </si>
  <si>
    <r>
      <t xml:space="preserve">1 гр: Відкр.клас (коні від 5 р),                                                   </t>
    </r>
    <r>
      <rPr>
        <b/>
        <sz val="16"/>
        <rFont val="Bookman Old Style"/>
        <family val="1"/>
      </rPr>
      <t>2 гр:  YH-5, (коні 5 років)</t>
    </r>
    <r>
      <rPr>
        <sz val="16"/>
        <rFont val="Bookman Old Style"/>
        <family val="1"/>
      </rPr>
      <t xml:space="preserve">
</t>
    </r>
  </si>
  <si>
    <t>Прайд/2009/жер/сір/вестф/Корнет Оболенський/Плей Гьол/702495/Піліпейко В.</t>
  </si>
  <si>
    <t>Відмідь Роман</t>
  </si>
  <si>
    <t>Сільвер Стар 09</t>
  </si>
  <si>
    <t>Константа /2009/коб/гнід/WESTF/Captain Fire/Curioza //Остріков Олег</t>
  </si>
  <si>
    <t>Кавалер/2009/жер/гнід /вестф/Кептен  Фаєр/Поляна / /Остріков  О.</t>
  </si>
  <si>
    <t>Сантес 07</t>
  </si>
  <si>
    <t>Король Тетяна</t>
  </si>
  <si>
    <t>Сенс 06</t>
  </si>
  <si>
    <t>Кабасова Ірина</t>
  </si>
  <si>
    <t>Шкіпер 06</t>
  </si>
  <si>
    <t>Сокол Софія</t>
  </si>
  <si>
    <t>Кобзарь</t>
  </si>
  <si>
    <t>Арсенал</t>
  </si>
  <si>
    <t>Орео</t>
  </si>
  <si>
    <t>Геліон</t>
  </si>
  <si>
    <t>Іванов Олександр</t>
  </si>
  <si>
    <t>Тенесі  06</t>
  </si>
  <si>
    <t>Тенесі/2006/вестфал/коб/гнід/Колор Рубін/Лаварелл/703160/Горяєв Ігор</t>
  </si>
  <si>
    <t>ОК НТЗ "Сумська кінна ДЮСШ", м.Суми</t>
  </si>
  <si>
    <t>Бершова Олександра, Горяєв Ігор</t>
  </si>
  <si>
    <t>Стасьок Андрій</t>
  </si>
  <si>
    <t>Корвет</t>
  </si>
  <si>
    <t>Клуб "Вільшанський двір", м.Біла Церква</t>
  </si>
  <si>
    <t xml:space="preserve">Кураж </t>
  </si>
  <si>
    <t>Червона Рута 08 (2)</t>
  </si>
  <si>
    <t>Ісіда 08</t>
  </si>
  <si>
    <t>Кольт 04</t>
  </si>
  <si>
    <t>Катара</t>
  </si>
  <si>
    <t>Клейдон</t>
  </si>
  <si>
    <t>Карлос</t>
  </si>
  <si>
    <t>Віртуоз 08</t>
  </si>
  <si>
    <t>Леопольд 05</t>
  </si>
  <si>
    <t>Леопольд/2005/жер/гнід/Лансер ІІІ/Поляна/вестфал/702169/ВАТ Уманьавтодор</t>
  </si>
  <si>
    <t xml:space="preserve">Корнет Крісто 06 </t>
  </si>
  <si>
    <t>19.09.2015р</t>
  </si>
  <si>
    <t>1 гр:  Діти (коні від 6 р),  2 гр:  Аматори (коні від 6 р)</t>
  </si>
  <si>
    <t>1 гр:  Відкритий клас (коні від 4 р), 2 гр:  Аматори (коні від 5 р).</t>
  </si>
  <si>
    <t xml:space="preserve">Ковальчук Олександр </t>
  </si>
  <si>
    <t xml:space="preserve">Бабій Валерія </t>
  </si>
  <si>
    <t>вк</t>
  </si>
  <si>
    <t xml:space="preserve">Монтрезор Неля </t>
  </si>
  <si>
    <t xml:space="preserve">Юнаков-Дергачьов  Артем </t>
  </si>
  <si>
    <t xml:space="preserve">Коншин Євген </t>
  </si>
  <si>
    <t>Посадка вершника</t>
  </si>
  <si>
    <t>Траекторія руху</t>
  </si>
  <si>
    <t>Збереження темпа руху</t>
  </si>
  <si>
    <t>Застосування засобами керування</t>
  </si>
  <si>
    <t>Печьорін 11</t>
  </si>
  <si>
    <t>СК "Фаворит" м.Лубни, Полтавська обл.</t>
  </si>
  <si>
    <t xml:space="preserve">Відкритий клас </t>
  </si>
  <si>
    <t xml:space="preserve">Гуляєв Олег </t>
  </si>
  <si>
    <t xml:space="preserve">Ананко Євгеній </t>
  </si>
  <si>
    <t xml:space="preserve">Чернова Юлія </t>
  </si>
  <si>
    <r>
      <t>Питякова Лера</t>
    </r>
    <r>
      <rPr>
        <b/>
        <sz val="28"/>
        <color indexed="8"/>
        <rFont val="Bookman Old Style"/>
        <family val="1"/>
      </rPr>
      <t xml:space="preserve"> </t>
    </r>
  </si>
  <si>
    <t xml:space="preserve">Погорелова Олена </t>
  </si>
  <si>
    <t xml:space="preserve">Дорошенко Сергій </t>
  </si>
  <si>
    <r>
      <t xml:space="preserve">Кіщук Олег </t>
    </r>
    <r>
      <rPr>
        <b/>
        <sz val="22"/>
        <color indexed="8"/>
        <rFont val="Bookman Old Style"/>
        <family val="1"/>
      </rPr>
      <t>А</t>
    </r>
  </si>
  <si>
    <t>Відкритий клас</t>
  </si>
  <si>
    <t xml:space="preserve">Якименко Євген </t>
  </si>
  <si>
    <t xml:space="preserve">Бондарєв Костянтин </t>
  </si>
  <si>
    <t xml:space="preserve">Кіщук Олег </t>
  </si>
  <si>
    <t>1 група: Відкритий клас (коні від 4 р).   2 група: Аматори (коні від 5 р).                       3 група: Діти (коні від 6 р).</t>
  </si>
  <si>
    <t xml:space="preserve">Ведмідь Роман </t>
  </si>
  <si>
    <t xml:space="preserve">Жук Сніжана </t>
  </si>
  <si>
    <r>
      <t>Рудік Ігор</t>
    </r>
    <r>
      <rPr>
        <b/>
        <sz val="32"/>
        <color indexed="8"/>
        <rFont val="Bookman Old Style"/>
        <family val="1"/>
      </rPr>
      <t xml:space="preserve"> </t>
    </r>
  </si>
  <si>
    <t xml:space="preserve">Коба Анастасія </t>
  </si>
  <si>
    <t>YH-6 (коні 6 р)</t>
  </si>
  <si>
    <t xml:space="preserve">Червона Рута 08 </t>
  </si>
  <si>
    <t>Инфернейп</t>
  </si>
  <si>
    <t xml:space="preserve">ЧАС ПОКАЗУ МАРШРУТІВ №8  та №9 РАЗОМ :               </t>
  </si>
  <si>
    <t>Юнаков-Дергачьов  Артем</t>
  </si>
  <si>
    <t>Гуляєв Сергій</t>
  </si>
  <si>
    <t>Маккомер 07</t>
  </si>
  <si>
    <r>
      <t xml:space="preserve">Гуляєв Сергій </t>
    </r>
    <r>
      <rPr>
        <b/>
        <sz val="22"/>
        <color indexed="8"/>
        <rFont val="Bookman Old Style"/>
        <family val="1"/>
      </rPr>
      <t>А</t>
    </r>
  </si>
  <si>
    <r>
      <t xml:space="preserve">Юнаков-Дергачьов  Артем </t>
    </r>
    <r>
      <rPr>
        <b/>
        <sz val="18"/>
        <color indexed="8"/>
        <rFont val="Bookman Old Style"/>
        <family val="1"/>
      </rPr>
      <t>Д</t>
    </r>
  </si>
  <si>
    <r>
      <t xml:space="preserve">Ворона Андрій </t>
    </r>
    <r>
      <rPr>
        <b/>
        <sz val="22"/>
        <color indexed="8"/>
        <rFont val="Bookman Old Style"/>
        <family val="1"/>
      </rPr>
      <t>Д</t>
    </r>
  </si>
  <si>
    <r>
      <t xml:space="preserve">Гєллєр Єлизавета </t>
    </r>
    <r>
      <rPr>
        <b/>
        <sz val="22"/>
        <color indexed="8"/>
        <rFont val="Bookman Old Style"/>
        <family val="1"/>
      </rPr>
      <t>Д</t>
    </r>
  </si>
  <si>
    <r>
      <t xml:space="preserve">Коншин Євген </t>
    </r>
    <r>
      <rPr>
        <b/>
        <sz val="22"/>
        <color indexed="8"/>
        <rFont val="Bookman Old Style"/>
        <family val="1"/>
      </rPr>
      <t>Д</t>
    </r>
  </si>
  <si>
    <r>
      <t xml:space="preserve">Монтрезор Неля </t>
    </r>
    <r>
      <rPr>
        <b/>
        <sz val="22"/>
        <color indexed="8"/>
        <rFont val="Bookman Old Style"/>
        <family val="1"/>
      </rPr>
      <t>вк</t>
    </r>
  </si>
  <si>
    <t>Ст. 274.5.6. Дві фази. По табл. «А»</t>
  </si>
  <si>
    <t>Відкритий клас (коні від 4-х років).</t>
  </si>
  <si>
    <t>Імпульс 10</t>
  </si>
  <si>
    <t>Торгонський Ігор</t>
  </si>
  <si>
    <t xml:space="preserve">Еверест </t>
  </si>
  <si>
    <t>КСК "Балатон", Київська обл.</t>
  </si>
  <si>
    <t>Ведмідь Роман</t>
  </si>
  <si>
    <t>Ананко Євгеній</t>
  </si>
  <si>
    <t>Гуляєв Олег</t>
  </si>
  <si>
    <t xml:space="preserve">Прокопюк Ігор </t>
  </si>
  <si>
    <t>Луна</t>
  </si>
  <si>
    <t xml:space="preserve">ЧАС ПОКАЗУ МАРШРУТІВ №10  та №11 РАЗОМ :               </t>
  </si>
  <si>
    <t xml:space="preserve">1 гр:  Діти (коні від 6 р),                                        2 гр:  Аматори (коні від 5 р).
</t>
  </si>
  <si>
    <t xml:space="preserve">Ст.238.2.2, Табл. «А» </t>
  </si>
  <si>
    <t xml:space="preserve">1 група: Відкр.клас (коні від 4 р.)                                                    2 група:  Аматори (коні 6 років)
</t>
  </si>
  <si>
    <r>
      <t xml:space="preserve">Ананко Євгеній </t>
    </r>
    <r>
      <rPr>
        <b/>
        <sz val="18"/>
        <color indexed="8"/>
        <rFont val="Bookman Old Style"/>
        <family val="1"/>
      </rPr>
      <t>А</t>
    </r>
  </si>
  <si>
    <r>
      <t xml:space="preserve">Бойченко Віра </t>
    </r>
    <r>
      <rPr>
        <b/>
        <sz val="18"/>
        <color indexed="8"/>
        <rFont val="Bookman Old Style"/>
        <family val="1"/>
      </rPr>
      <t>А</t>
    </r>
  </si>
  <si>
    <r>
      <t xml:space="preserve">Бутенко Олексій </t>
    </r>
    <r>
      <rPr>
        <b/>
        <sz val="18"/>
        <color indexed="8"/>
        <rFont val="Bookman Old Style"/>
        <family val="1"/>
      </rPr>
      <t>А</t>
    </r>
  </si>
  <si>
    <r>
      <t xml:space="preserve">Глусський Аркадій  </t>
    </r>
    <r>
      <rPr>
        <b/>
        <sz val="18"/>
        <color indexed="8"/>
        <rFont val="Bookman Old Style"/>
        <family val="1"/>
      </rPr>
      <t>А</t>
    </r>
  </si>
  <si>
    <r>
      <t xml:space="preserve">Дорошенко Сергій </t>
    </r>
    <r>
      <rPr>
        <b/>
        <sz val="18"/>
        <color indexed="8"/>
        <rFont val="Bookman Old Style"/>
        <family val="1"/>
      </rPr>
      <t>А</t>
    </r>
  </si>
  <si>
    <r>
      <t xml:space="preserve">Захаренко Дмитро </t>
    </r>
    <r>
      <rPr>
        <b/>
        <sz val="18"/>
        <color indexed="8"/>
        <rFont val="Bookman Old Style"/>
        <family val="1"/>
      </rPr>
      <t>А</t>
    </r>
  </si>
  <si>
    <r>
      <t xml:space="preserve">Крамаренко Максим </t>
    </r>
    <r>
      <rPr>
        <b/>
        <sz val="18"/>
        <color indexed="8"/>
        <rFont val="Bookman Old Style"/>
        <family val="1"/>
      </rPr>
      <t>А</t>
    </r>
  </si>
  <si>
    <t xml:space="preserve">Траверс 02 </t>
  </si>
  <si>
    <t xml:space="preserve">Діамант 08 </t>
  </si>
  <si>
    <t xml:space="preserve">1 група: Відкр.клас (коні від 5р),                            2 група:  YH-5, 3 група: діти (коні від 6р.),                     4 група: Аматори (коні від 5р)
</t>
  </si>
  <si>
    <t>Луіза ПКЗ 07</t>
  </si>
  <si>
    <t>Ахолія</t>
  </si>
  <si>
    <t>КСК Фортуна</t>
  </si>
  <si>
    <t>Цвінтарна Тетяна</t>
  </si>
  <si>
    <t>Бабенко Василь</t>
  </si>
  <si>
    <r>
      <t xml:space="preserve">Коба Анастасія </t>
    </r>
    <r>
      <rPr>
        <b/>
        <sz val="18"/>
        <color indexed="8"/>
        <rFont val="Bookman Old Style"/>
        <family val="1"/>
      </rPr>
      <t>5р</t>
    </r>
  </si>
  <si>
    <r>
      <t xml:space="preserve">Бондаренко Євген </t>
    </r>
    <r>
      <rPr>
        <b/>
        <sz val="18"/>
        <color indexed="8"/>
        <rFont val="Bookman Old Style"/>
        <family val="1"/>
      </rPr>
      <t>5р</t>
    </r>
  </si>
  <si>
    <r>
      <t xml:space="preserve">Дмітрієв Ігор </t>
    </r>
    <r>
      <rPr>
        <b/>
        <sz val="18"/>
        <color indexed="8"/>
        <rFont val="Bookman Old Style"/>
        <family val="1"/>
      </rPr>
      <t>5р</t>
    </r>
  </si>
  <si>
    <r>
      <t xml:space="preserve">Жук Сніжана </t>
    </r>
    <r>
      <rPr>
        <b/>
        <sz val="18"/>
        <color indexed="8"/>
        <rFont val="Bookman Old Style"/>
        <family val="1"/>
      </rPr>
      <t>5р</t>
    </r>
  </si>
  <si>
    <r>
      <t xml:space="preserve">Пилипенко Михайло </t>
    </r>
    <r>
      <rPr>
        <b/>
        <sz val="18"/>
        <color indexed="8"/>
        <rFont val="Bookman Old Style"/>
        <family val="1"/>
      </rPr>
      <t>5р</t>
    </r>
  </si>
  <si>
    <r>
      <t xml:space="preserve">Рудік Ігор </t>
    </r>
    <r>
      <rPr>
        <b/>
        <sz val="18"/>
        <color indexed="8"/>
        <rFont val="Bookman Old Style"/>
        <family val="1"/>
      </rPr>
      <t>5р</t>
    </r>
  </si>
  <si>
    <r>
      <t xml:space="preserve">Якименко Євген </t>
    </r>
    <r>
      <rPr>
        <b/>
        <sz val="18"/>
        <color indexed="8"/>
        <rFont val="Bookman Old Style"/>
        <family val="1"/>
      </rPr>
      <t>5р</t>
    </r>
  </si>
  <si>
    <t>Кульчицький Вадім</t>
  </si>
  <si>
    <t xml:space="preserve">ЧАС СТАРТУ МАРШРУТУ №12:                  </t>
  </si>
  <si>
    <t xml:space="preserve">ЧАС ПОКАЗУ МАРШРУТІВ №12  та №13 РАЗОМ :               </t>
  </si>
  <si>
    <t xml:space="preserve">Коні 6 років (YH-6)
</t>
  </si>
  <si>
    <t>Ст.238.2.2, Табл. «А» перестр. в гіті</t>
  </si>
  <si>
    <t>Арсенал 06</t>
  </si>
  <si>
    <t xml:space="preserve">Сандро Бой </t>
  </si>
  <si>
    <t xml:space="preserve">Хасбулат 02 </t>
  </si>
  <si>
    <t xml:space="preserve">Клейдон </t>
  </si>
  <si>
    <t xml:space="preserve">Карлос </t>
  </si>
  <si>
    <t xml:space="preserve">Катара </t>
  </si>
  <si>
    <t>20.09.2015р</t>
  </si>
  <si>
    <t>Цуканова Віра</t>
  </si>
  <si>
    <t>Аматори</t>
  </si>
  <si>
    <t>Діти</t>
  </si>
  <si>
    <t xml:space="preserve">Гуляєв Сергій </t>
  </si>
  <si>
    <t>Ламбре 09</t>
  </si>
  <si>
    <t>Марк Крас 11</t>
  </si>
  <si>
    <t>відм.</t>
  </si>
  <si>
    <t xml:space="preserve">1 група: Відкр.клас (коні від 4 років),                                                              2 група:  Аматори (коні 5 років), </t>
  </si>
  <si>
    <t xml:space="preserve">Бойченко Віра </t>
  </si>
  <si>
    <t xml:space="preserve">Глусський Аркадій  </t>
  </si>
  <si>
    <t xml:space="preserve">1 група: Відкр.клас (коні від 5 р),  2 група:  YH-5,                                                      3 група: діти (коні від 6 р),   4 група: Аматори (коні від 5 р)
</t>
  </si>
  <si>
    <t>відмовилася</t>
  </si>
  <si>
    <t xml:space="preserve">Пилипенко Михайло </t>
  </si>
  <si>
    <t xml:space="preserve">Бондаренко Євген </t>
  </si>
  <si>
    <t>Табл.А Ст. 238.2.2</t>
  </si>
  <si>
    <t>Коні 6 років (YH-6)</t>
  </si>
  <si>
    <t>МСУМК</t>
  </si>
  <si>
    <t>20.06.2015р</t>
  </si>
  <si>
    <t>Анопко Ріта</t>
  </si>
  <si>
    <t>Інфернейп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</si>
</sst>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_ ;\-#,##0\ "/>
    <numFmt numFmtId="179" formatCode="#,##0.0&quot;р.&quot;"/>
    <numFmt numFmtId="180" formatCode="#,##0.0"/>
  </numFmts>
  <fonts count="146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b/>
      <sz val="10"/>
      <name val="Arial"/>
      <family val="2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sz val="10"/>
      <name val="Arial Cyr"/>
      <family val="0"/>
    </font>
    <font>
      <sz val="20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11"/>
      <color indexed="8"/>
      <name val="Bookman Old Style"/>
      <family val="1"/>
    </font>
    <font>
      <sz val="28"/>
      <color indexed="8"/>
      <name val="Bookman Old Style"/>
      <family val="1"/>
    </font>
    <font>
      <sz val="36"/>
      <color indexed="8"/>
      <name val="Bookman Old Style"/>
      <family val="1"/>
    </font>
    <font>
      <b/>
      <sz val="28"/>
      <name val="Bookman Old Style"/>
      <family val="1"/>
    </font>
    <font>
      <sz val="30"/>
      <name val="Bookman Old Style"/>
      <family val="1"/>
    </font>
    <font>
      <b/>
      <sz val="24"/>
      <name val="Arial"/>
      <family val="2"/>
    </font>
    <font>
      <sz val="18"/>
      <name val="Arial"/>
      <family val="2"/>
    </font>
    <font>
      <b/>
      <sz val="26"/>
      <color indexed="8"/>
      <name val="Bookman Old Style"/>
      <family val="1"/>
    </font>
    <font>
      <b/>
      <sz val="36"/>
      <color indexed="8"/>
      <name val="Bookman Old Style"/>
      <family val="1"/>
    </font>
    <font>
      <sz val="28"/>
      <name val="Arial"/>
      <family val="2"/>
    </font>
    <font>
      <sz val="16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30"/>
      <name val="Bookman Old Style"/>
      <family val="1"/>
    </font>
    <font>
      <sz val="30"/>
      <name val="Arial"/>
      <family val="2"/>
    </font>
    <font>
      <sz val="12"/>
      <name val="Bookman Old Style"/>
      <family val="1"/>
    </font>
    <font>
      <b/>
      <sz val="22"/>
      <name val="Arial"/>
      <family val="2"/>
    </font>
    <font>
      <b/>
      <sz val="28"/>
      <name val="Arial"/>
      <family val="2"/>
    </font>
    <font>
      <sz val="14"/>
      <name val="Bookman Old Style"/>
      <family val="1"/>
    </font>
    <font>
      <sz val="14"/>
      <color indexed="8"/>
      <name val="Bookman Old Style"/>
      <family val="1"/>
    </font>
    <font>
      <sz val="24"/>
      <color indexed="8"/>
      <name val="Bookman Old Style"/>
      <family val="1"/>
    </font>
    <font>
      <sz val="22"/>
      <color indexed="8"/>
      <name val="Bookman Old Style"/>
      <family val="1"/>
    </font>
    <font>
      <sz val="12"/>
      <color indexed="8"/>
      <name val="Bookman Old Style"/>
      <family val="1"/>
    </font>
    <font>
      <sz val="32"/>
      <color indexed="8"/>
      <name val="Bookman Old Style"/>
      <family val="1"/>
    </font>
    <font>
      <sz val="30"/>
      <color indexed="8"/>
      <name val="Bookman Old Style"/>
      <family val="1"/>
    </font>
    <font>
      <b/>
      <sz val="20"/>
      <color indexed="10"/>
      <name val="Bookman Old Style"/>
      <family val="1"/>
    </font>
    <font>
      <b/>
      <sz val="32"/>
      <color indexed="8"/>
      <name val="Bookman Old Style"/>
      <family val="1"/>
    </font>
    <font>
      <sz val="20"/>
      <name val="Bookman Old Style"/>
      <family val="1"/>
    </font>
    <font>
      <b/>
      <sz val="36"/>
      <name val="Bookman Old Style"/>
      <family val="1"/>
    </font>
    <font>
      <b/>
      <sz val="36"/>
      <name val="Arial"/>
      <family val="2"/>
    </font>
    <font>
      <sz val="32"/>
      <name val="Bookman Old Style"/>
      <family val="1"/>
    </font>
    <font>
      <b/>
      <sz val="24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16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2"/>
      <name val="Bookman Old Style"/>
      <family val="1"/>
    </font>
    <font>
      <b/>
      <sz val="25"/>
      <name val="Bookman Old Style"/>
      <family val="1"/>
    </font>
    <font>
      <sz val="25"/>
      <name val="Arial"/>
      <family val="2"/>
    </font>
    <font>
      <b/>
      <sz val="18"/>
      <name val="Times New Roman"/>
      <family val="1"/>
    </font>
    <font>
      <b/>
      <sz val="9"/>
      <name val="Bookman Old Style"/>
      <family val="1"/>
    </font>
    <font>
      <b/>
      <sz val="14"/>
      <name val="Arial"/>
      <family val="2"/>
    </font>
    <font>
      <b/>
      <sz val="32"/>
      <name val="Bookman Old Style"/>
      <family val="1"/>
    </font>
    <font>
      <b/>
      <sz val="22"/>
      <color indexed="8"/>
      <name val="Bookman Old Style"/>
      <family val="1"/>
    </font>
    <font>
      <b/>
      <sz val="18"/>
      <name val="Arial"/>
      <family val="2"/>
    </font>
    <font>
      <sz val="19"/>
      <color indexed="8"/>
      <name val="Bookman Old Style"/>
      <family val="1"/>
    </font>
    <font>
      <sz val="36"/>
      <name val="Bookman Old Style"/>
      <family val="1"/>
    </font>
    <font>
      <sz val="36"/>
      <name val="Arial"/>
      <family val="2"/>
    </font>
    <font>
      <b/>
      <sz val="18"/>
      <color indexed="8"/>
      <name val="Bookman Old Style"/>
      <family val="1"/>
    </font>
    <font>
      <sz val="17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3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4"/>
      <name val="Calibri"/>
      <family val="2"/>
    </font>
    <font>
      <b/>
      <sz val="26"/>
      <color indexed="10"/>
      <name val="Bookman Old Style"/>
      <family val="1"/>
    </font>
    <font>
      <b/>
      <sz val="36"/>
      <color indexed="10"/>
      <name val="Bookman Old Style"/>
      <family val="1"/>
    </font>
    <font>
      <b/>
      <sz val="28"/>
      <color indexed="10"/>
      <name val="Bookman Old Style"/>
      <family val="1"/>
    </font>
    <font>
      <b/>
      <sz val="9"/>
      <color indexed="10"/>
      <name val="Bookman Old Style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10"/>
      <name val="Bookman Old Style"/>
      <family val="1"/>
    </font>
    <font>
      <b/>
      <sz val="20"/>
      <color indexed="10"/>
      <name val="Calibri"/>
      <family val="2"/>
    </font>
    <font>
      <b/>
      <sz val="2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6"/>
      <color rgb="FFFF0000"/>
      <name val="Bookman Old Style"/>
      <family val="1"/>
    </font>
    <font>
      <b/>
      <sz val="36"/>
      <color rgb="FFFF0000"/>
      <name val="Bookman Old Style"/>
      <family val="1"/>
    </font>
    <font>
      <b/>
      <sz val="20"/>
      <color rgb="FFFF0000"/>
      <name val="Bookman Old Style"/>
      <family val="1"/>
    </font>
    <font>
      <b/>
      <sz val="28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24"/>
      <color rgb="FFFF0000"/>
      <name val="Bookman Old Style"/>
      <family val="1"/>
    </font>
    <font>
      <b/>
      <sz val="20"/>
      <color rgb="FFFF0000"/>
      <name val="Calibri"/>
      <family val="2"/>
    </font>
    <font>
      <b/>
      <sz val="22"/>
      <color rgb="FFFF0000"/>
      <name val="Bookman Old Style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1" applyNumberFormat="0" applyAlignment="0" applyProtection="0"/>
    <xf numFmtId="0" fontId="118" fillId="27" borderId="2" applyNumberFormat="0" applyAlignment="0" applyProtection="0"/>
    <xf numFmtId="0" fontId="119" fillId="27" borderId="1" applyNumberFormat="0" applyAlignment="0" applyProtection="0"/>
    <xf numFmtId="0" fontId="1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28" borderId="7" applyNumberFormat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28" fillId="0" borderId="0" applyNumberFormat="0" applyFill="0" applyBorder="0" applyAlignment="0" applyProtection="0"/>
    <xf numFmtId="0" fontId="129" fillId="30" borderId="0" applyNumberFormat="0" applyBorder="0" applyAlignment="0" applyProtection="0"/>
    <xf numFmtId="0" fontId="1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center" vertical="center" wrapText="1"/>
      <protection/>
    </xf>
    <xf numFmtId="0" fontId="100" fillId="0" borderId="0" xfId="53" applyFont="1" applyAlignment="1">
      <alignment horizontal="center" vertical="center"/>
      <protection/>
    </xf>
    <xf numFmtId="0" fontId="101" fillId="0" borderId="0" xfId="53" applyFont="1" applyAlignment="1">
      <alignment horizontal="center" vertical="center"/>
      <protection/>
    </xf>
    <xf numFmtId="0" fontId="102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134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/>
    </xf>
    <xf numFmtId="0" fontId="135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/>
    </xf>
    <xf numFmtId="0" fontId="135" fillId="0" borderId="0" xfId="0" applyFont="1" applyBorder="1" applyAlignment="1">
      <alignment horizontal="left"/>
    </xf>
    <xf numFmtId="0" fontId="9" fillId="0" borderId="0" xfId="53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2" fontId="102" fillId="0" borderId="0" xfId="53" applyNumberFormat="1" applyFont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2" fontId="8" fillId="5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2" fillId="0" borderId="0" xfId="53" applyFont="1" applyAlignment="1">
      <alignment horizontal="center" vertical="center"/>
      <protection/>
    </xf>
    <xf numFmtId="0" fontId="105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136" fillId="0" borderId="11" xfId="0" applyFont="1" applyFill="1" applyBorder="1" applyAlignment="1">
      <alignment horizontal="center" vertical="center"/>
    </xf>
    <xf numFmtId="0" fontId="136" fillId="0" borderId="12" xfId="0" applyFont="1" applyFill="1" applyBorder="1" applyAlignment="1">
      <alignment horizontal="center" vertical="center"/>
    </xf>
    <xf numFmtId="0" fontId="136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53" applyAlignment="1">
      <alignment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2" fontId="21" fillId="0" borderId="18" xfId="53" applyNumberFormat="1" applyFont="1" applyFill="1" applyBorder="1" applyAlignment="1">
      <alignment horizontal="left" vertical="center" wrapText="1"/>
      <protection/>
    </xf>
    <xf numFmtId="2" fontId="21" fillId="0" borderId="19" xfId="53" applyNumberFormat="1" applyFont="1" applyFill="1" applyBorder="1" applyAlignment="1">
      <alignment horizontal="left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2" fontId="102" fillId="0" borderId="0" xfId="53" applyNumberFormat="1" applyFont="1" applyAlignment="1">
      <alignment horizontal="center" vertical="center" wrapText="1"/>
      <protection/>
    </xf>
    <xf numFmtId="0" fontId="1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2" fontId="16" fillId="0" borderId="0" xfId="53" applyNumberFormat="1" applyFont="1" applyFill="1" applyBorder="1" applyAlignment="1">
      <alignment horizontal="left" vertical="center" wrapText="1"/>
      <protection/>
    </xf>
    <xf numFmtId="0" fontId="30" fillId="33" borderId="20" xfId="0" applyFont="1" applyFill="1" applyBorder="1" applyAlignment="1">
      <alignment horizontal="center" vertical="center" wrapText="1"/>
    </xf>
    <xf numFmtId="0" fontId="21" fillId="0" borderId="21" xfId="53" applyFont="1" applyBorder="1" applyAlignment="1">
      <alignment horizontal="center" vertical="center"/>
      <protection/>
    </xf>
    <xf numFmtId="2" fontId="21" fillId="0" borderId="22" xfId="53" applyNumberFormat="1" applyFont="1" applyBorder="1" applyAlignment="1">
      <alignment horizontal="center" vertical="center"/>
      <protection/>
    </xf>
    <xf numFmtId="0" fontId="21" fillId="0" borderId="23" xfId="53" applyFont="1" applyBorder="1" applyAlignment="1">
      <alignment horizontal="center" vertical="center"/>
      <protection/>
    </xf>
    <xf numFmtId="2" fontId="21" fillId="0" borderId="19" xfId="53" applyNumberFormat="1" applyFont="1" applyBorder="1" applyAlignment="1">
      <alignment horizontal="center" vertical="center"/>
      <protection/>
    </xf>
    <xf numFmtId="2" fontId="21" fillId="0" borderId="12" xfId="53" applyNumberFormat="1" applyFont="1" applyBorder="1" applyAlignment="1">
      <alignment horizontal="center" vertical="center"/>
      <protection/>
    </xf>
    <xf numFmtId="1" fontId="21" fillId="0" borderId="12" xfId="53" applyNumberFormat="1" applyFont="1" applyBorder="1" applyAlignment="1">
      <alignment horizontal="center" vertical="center"/>
      <protection/>
    </xf>
    <xf numFmtId="2" fontId="8" fillId="5" borderId="24" xfId="0" applyNumberFormat="1" applyFont="1" applyFill="1" applyBorder="1" applyAlignment="1">
      <alignment horizontal="center" vertical="center" wrapText="1"/>
    </xf>
    <xf numFmtId="0" fontId="21" fillId="0" borderId="25" xfId="53" applyFont="1" applyBorder="1" applyAlignment="1">
      <alignment horizontal="center" vertical="center"/>
      <protection/>
    </xf>
    <xf numFmtId="2" fontId="21" fillId="0" borderId="13" xfId="53" applyNumberFormat="1" applyFont="1" applyBorder="1" applyAlignment="1">
      <alignment horizontal="center" vertical="center"/>
      <protection/>
    </xf>
    <xf numFmtId="1" fontId="21" fillId="0" borderId="13" xfId="53" applyNumberFormat="1" applyFont="1" applyBorder="1" applyAlignment="1">
      <alignment horizontal="center" vertical="center"/>
      <protection/>
    </xf>
    <xf numFmtId="2" fontId="21" fillId="0" borderId="26" xfId="53" applyNumberFormat="1" applyFont="1" applyBorder="1" applyAlignment="1">
      <alignment horizontal="center" vertical="center"/>
      <protection/>
    </xf>
    <xf numFmtId="0" fontId="30" fillId="33" borderId="25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2" fontId="21" fillId="0" borderId="26" xfId="53" applyNumberFormat="1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1" fillId="0" borderId="28" xfId="53" applyFont="1" applyBorder="1" applyAlignment="1">
      <alignment horizontal="center" vertical="center"/>
      <protection/>
    </xf>
    <xf numFmtId="2" fontId="21" fillId="0" borderId="30" xfId="53" applyNumberFormat="1" applyFont="1" applyBorder="1" applyAlignment="1">
      <alignment horizontal="center" vertical="center"/>
      <protection/>
    </xf>
    <xf numFmtId="0" fontId="13" fillId="34" borderId="31" xfId="53" applyFont="1" applyFill="1" applyBorder="1" applyAlignment="1">
      <alignment horizontal="center" vertical="center"/>
      <protection/>
    </xf>
    <xf numFmtId="2" fontId="21" fillId="0" borderId="0" xfId="53" applyNumberFormat="1" applyFont="1" applyBorder="1" applyAlignment="1">
      <alignment horizontal="center" vertical="center"/>
      <protection/>
    </xf>
    <xf numFmtId="2" fontId="21" fillId="0" borderId="32" xfId="53" applyNumberFormat="1" applyFont="1" applyBorder="1" applyAlignment="1">
      <alignment horizontal="center" vertical="center"/>
      <protection/>
    </xf>
    <xf numFmtId="2" fontId="21" fillId="0" borderId="33" xfId="53" applyNumberFormat="1" applyFont="1" applyBorder="1" applyAlignment="1">
      <alignment horizontal="center" vertical="center"/>
      <protection/>
    </xf>
    <xf numFmtId="2" fontId="21" fillId="0" borderId="16" xfId="53" applyNumberFormat="1" applyFont="1" applyBorder="1" applyAlignment="1">
      <alignment horizontal="center" vertical="center"/>
      <protection/>
    </xf>
    <xf numFmtId="2" fontId="21" fillId="0" borderId="27" xfId="53" applyNumberFormat="1" applyFont="1" applyBorder="1" applyAlignment="1">
      <alignment horizontal="center" vertical="center"/>
      <protection/>
    </xf>
    <xf numFmtId="0" fontId="24" fillId="35" borderId="34" xfId="53" applyFont="1" applyFill="1" applyBorder="1" applyAlignment="1">
      <alignment horizontal="center" vertical="center"/>
      <protection/>
    </xf>
    <xf numFmtId="0" fontId="13" fillId="34" borderId="34" xfId="53" applyFont="1" applyFill="1" applyBorder="1" applyAlignment="1">
      <alignment horizontal="center" vertical="center"/>
      <protection/>
    </xf>
    <xf numFmtId="2" fontId="21" fillId="0" borderId="35" xfId="53" applyNumberFormat="1" applyFont="1" applyFill="1" applyBorder="1" applyAlignment="1">
      <alignment horizontal="left" vertical="center" wrapText="1"/>
      <protection/>
    </xf>
    <xf numFmtId="0" fontId="30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 wrapText="1"/>
    </xf>
    <xf numFmtId="1" fontId="21" fillId="0" borderId="28" xfId="53" applyNumberFormat="1" applyFont="1" applyBorder="1" applyAlignment="1">
      <alignment horizontal="center" vertical="center"/>
      <protection/>
    </xf>
    <xf numFmtId="1" fontId="21" fillId="0" borderId="21" xfId="53" applyNumberFormat="1" applyFont="1" applyBorder="1" applyAlignment="1">
      <alignment horizontal="center" vertical="center"/>
      <protection/>
    </xf>
    <xf numFmtId="1" fontId="21" fillId="0" borderId="23" xfId="53" applyNumberFormat="1" applyFont="1" applyBorder="1" applyAlignment="1">
      <alignment horizontal="center" vertical="center"/>
      <protection/>
    </xf>
    <xf numFmtId="1" fontId="21" fillId="0" borderId="25" xfId="53" applyNumberFormat="1" applyFont="1" applyBorder="1" applyAlignment="1">
      <alignment horizontal="center" vertical="center"/>
      <protection/>
    </xf>
    <xf numFmtId="0" fontId="17" fillId="35" borderId="34" xfId="53" applyFont="1" applyFill="1" applyBorder="1" applyAlignment="1">
      <alignment horizontal="center"/>
      <protection/>
    </xf>
    <xf numFmtId="0" fontId="137" fillId="0" borderId="0" xfId="53" applyFont="1" applyAlignment="1">
      <alignment horizontal="center" vertical="center"/>
      <protection/>
    </xf>
    <xf numFmtId="0" fontId="30" fillId="0" borderId="19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2" fontId="21" fillId="0" borderId="37" xfId="53" applyNumberFormat="1" applyFont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36" fillId="0" borderId="3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1" fontId="21" fillId="0" borderId="39" xfId="53" applyNumberFormat="1" applyFont="1" applyBorder="1" applyAlignment="1">
      <alignment horizontal="center" vertical="center"/>
      <protection/>
    </xf>
    <xf numFmtId="1" fontId="21" fillId="0" borderId="40" xfId="53" applyNumberFormat="1" applyFont="1" applyBorder="1" applyAlignment="1">
      <alignment horizontal="center" vertical="center"/>
      <protection/>
    </xf>
    <xf numFmtId="1" fontId="21" fillId="0" borderId="41" xfId="53" applyNumberFormat="1" applyFont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1" fillId="0" borderId="20" xfId="53" applyFont="1" applyBorder="1" applyAlignment="1">
      <alignment horizontal="center" vertical="center"/>
      <protection/>
    </xf>
    <xf numFmtId="2" fontId="21" fillId="0" borderId="15" xfId="53" applyNumberFormat="1" applyFont="1" applyBorder="1" applyAlignment="1">
      <alignment horizontal="center" vertical="center"/>
      <protection/>
    </xf>
    <xf numFmtId="1" fontId="21" fillId="0" borderId="20" xfId="53" applyNumberFormat="1" applyFont="1" applyBorder="1" applyAlignment="1">
      <alignment horizontal="center" vertical="center"/>
      <protection/>
    </xf>
    <xf numFmtId="2" fontId="21" fillId="0" borderId="18" xfId="53" applyNumberFormat="1" applyFont="1" applyBorder="1" applyAlignment="1">
      <alignment horizontal="center" vertical="center"/>
      <protection/>
    </xf>
    <xf numFmtId="0" fontId="34" fillId="33" borderId="2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1" fontId="21" fillId="0" borderId="42" xfId="53" applyNumberFormat="1" applyFont="1" applyBorder="1" applyAlignment="1">
      <alignment horizontal="center" vertical="center"/>
      <protection/>
    </xf>
    <xf numFmtId="1" fontId="21" fillId="0" borderId="43" xfId="53" applyNumberFormat="1" applyFont="1" applyBorder="1" applyAlignment="1">
      <alignment horizontal="center" vertical="center"/>
      <protection/>
    </xf>
    <xf numFmtId="1" fontId="21" fillId="0" borderId="44" xfId="53" applyNumberFormat="1" applyFont="1" applyBorder="1" applyAlignment="1">
      <alignment horizontal="center" vertical="center"/>
      <protection/>
    </xf>
    <xf numFmtId="0" fontId="56" fillId="0" borderId="19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2" fontId="21" fillId="0" borderId="45" xfId="53" applyNumberFormat="1" applyFont="1" applyBorder="1" applyAlignment="1">
      <alignment horizontal="center" vertical="center"/>
      <protection/>
    </xf>
    <xf numFmtId="0" fontId="56" fillId="0" borderId="18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14" fillId="0" borderId="11" xfId="53" applyFont="1" applyBorder="1" applyAlignment="1">
      <alignment horizontal="center" vertical="center"/>
      <protection/>
    </xf>
    <xf numFmtId="0" fontId="60" fillId="0" borderId="0" xfId="53" applyFont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38" fillId="0" borderId="0" xfId="53" applyFont="1" applyAlignment="1">
      <alignment horizontal="center" vertical="center"/>
      <protection/>
    </xf>
    <xf numFmtId="0" fontId="58" fillId="0" borderId="46" xfId="53" applyFont="1" applyBorder="1" applyAlignment="1">
      <alignment horizontal="center" vertical="center"/>
      <protection/>
    </xf>
    <xf numFmtId="0" fontId="58" fillId="0" borderId="11" xfId="53" applyFont="1" applyBorder="1" applyAlignment="1">
      <alignment horizontal="center" vertical="center"/>
      <protection/>
    </xf>
    <xf numFmtId="172" fontId="60" fillId="0" borderId="0" xfId="53" applyNumberFormat="1" applyFont="1" applyAlignment="1">
      <alignment horizontal="center" vertical="center"/>
      <protection/>
    </xf>
    <xf numFmtId="0" fontId="63" fillId="0" borderId="23" xfId="53" applyFont="1" applyBorder="1" applyAlignment="1">
      <alignment horizontal="center" vertical="center"/>
      <protection/>
    </xf>
    <xf numFmtId="2" fontId="63" fillId="0" borderId="19" xfId="53" applyNumberFormat="1" applyFont="1" applyBorder="1" applyAlignment="1">
      <alignment horizontal="center" vertical="center"/>
      <protection/>
    </xf>
    <xf numFmtId="0" fontId="63" fillId="0" borderId="21" xfId="53" applyFont="1" applyBorder="1" applyAlignment="1">
      <alignment horizontal="center" vertical="center"/>
      <protection/>
    </xf>
    <xf numFmtId="0" fontId="63" fillId="0" borderId="25" xfId="53" applyFont="1" applyBorder="1" applyAlignment="1">
      <alignment horizontal="center" vertical="center"/>
      <protection/>
    </xf>
    <xf numFmtId="2" fontId="63" fillId="0" borderId="22" xfId="53" applyNumberFormat="1" applyFont="1" applyBorder="1" applyAlignment="1">
      <alignment horizontal="center" vertical="center"/>
      <protection/>
    </xf>
    <xf numFmtId="2" fontId="63" fillId="0" borderId="26" xfId="53" applyNumberFormat="1" applyFont="1" applyBorder="1" applyAlignment="1">
      <alignment horizontal="center" vertical="center"/>
      <protection/>
    </xf>
    <xf numFmtId="1" fontId="36" fillId="0" borderId="41" xfId="53" applyNumberFormat="1" applyFont="1" applyBorder="1" applyAlignment="1">
      <alignment horizontal="center" vertical="center"/>
      <protection/>
    </xf>
    <xf numFmtId="1" fontId="36" fillId="0" borderId="39" xfId="53" applyNumberFormat="1" applyFont="1" applyBorder="1" applyAlignment="1">
      <alignment horizontal="center" vertical="center"/>
      <protection/>
    </xf>
    <xf numFmtId="1" fontId="36" fillId="0" borderId="40" xfId="53" applyNumberFormat="1" applyFont="1" applyBorder="1" applyAlignment="1">
      <alignment horizontal="center" vertical="center"/>
      <protection/>
    </xf>
    <xf numFmtId="1" fontId="36" fillId="0" borderId="47" xfId="53" applyNumberFormat="1" applyFont="1" applyBorder="1" applyAlignment="1">
      <alignment horizontal="center" vertical="center"/>
      <protection/>
    </xf>
    <xf numFmtId="1" fontId="21" fillId="0" borderId="11" xfId="53" applyNumberFormat="1" applyFont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6" fillId="35" borderId="48" xfId="53" applyFont="1" applyFill="1" applyBorder="1" applyAlignment="1">
      <alignment horizontal="center" vertical="center"/>
      <protection/>
    </xf>
    <xf numFmtId="0" fontId="36" fillId="34" borderId="48" xfId="53" applyFont="1" applyFill="1" applyBorder="1" applyAlignment="1">
      <alignment horizontal="center" vertical="center"/>
      <protection/>
    </xf>
    <xf numFmtId="2" fontId="6" fillId="5" borderId="27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13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177" fontId="21" fillId="0" borderId="12" xfId="53" applyNumberFormat="1" applyFont="1" applyBorder="1" applyAlignment="1">
      <alignment horizontal="center" vertical="center"/>
      <protection/>
    </xf>
    <xf numFmtId="1" fontId="21" fillId="0" borderId="49" xfId="53" applyNumberFormat="1" applyFont="1" applyBorder="1" applyAlignment="1">
      <alignment horizontal="center" vertical="center"/>
      <protection/>
    </xf>
    <xf numFmtId="0" fontId="53" fillId="33" borderId="2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6" fillId="35" borderId="50" xfId="53" applyFont="1" applyFill="1" applyBorder="1" applyAlignment="1">
      <alignment horizontal="center" vertical="center"/>
      <protection/>
    </xf>
    <xf numFmtId="0" fontId="36" fillId="34" borderId="50" xfId="53" applyFont="1" applyFill="1" applyBorder="1" applyAlignment="1">
      <alignment horizontal="center" vertical="center"/>
      <protection/>
    </xf>
    <xf numFmtId="0" fontId="35" fillId="0" borderId="1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35" fillId="0" borderId="28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17" fillId="35" borderId="48" xfId="53" applyFont="1" applyFill="1" applyBorder="1" applyAlignment="1">
      <alignment horizontal="center"/>
      <protection/>
    </xf>
    <xf numFmtId="0" fontId="13" fillId="34" borderId="27" xfId="53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53" applyFont="1" applyAlignment="1">
      <alignment horizontal="center" vertical="center"/>
      <protection/>
    </xf>
    <xf numFmtId="0" fontId="140" fillId="0" borderId="11" xfId="53" applyFont="1" applyBorder="1" applyAlignment="1">
      <alignment horizontal="center" vertical="center" textRotation="90"/>
      <protection/>
    </xf>
    <xf numFmtId="0" fontId="73" fillId="0" borderId="11" xfId="53" applyFont="1" applyBorder="1" applyAlignment="1">
      <alignment horizontal="center" vertical="center" textRotation="90"/>
      <protection/>
    </xf>
    <xf numFmtId="0" fontId="73" fillId="0" borderId="11" xfId="53" applyFont="1" applyBorder="1" applyAlignment="1">
      <alignment horizontal="center" textRotation="90"/>
      <protection/>
    </xf>
    <xf numFmtId="0" fontId="57" fillId="0" borderId="11" xfId="0" applyFont="1" applyFill="1" applyBorder="1" applyAlignment="1">
      <alignment horizontal="left" vertical="center" wrapText="1"/>
    </xf>
    <xf numFmtId="1" fontId="21" fillId="0" borderId="51" xfId="53" applyNumberFormat="1" applyFont="1" applyBorder="1" applyAlignment="1">
      <alignment horizontal="center" vertical="center"/>
      <protection/>
    </xf>
    <xf numFmtId="1" fontId="36" fillId="0" borderId="31" xfId="53" applyNumberFormat="1" applyFont="1" applyBorder="1" applyAlignment="1">
      <alignment horizontal="center" vertical="center"/>
      <protection/>
    </xf>
    <xf numFmtId="0" fontId="17" fillId="35" borderId="50" xfId="53" applyFont="1" applyFill="1" applyBorder="1" applyAlignment="1">
      <alignment horizontal="center"/>
      <protection/>
    </xf>
    <xf numFmtId="0" fontId="13" fillId="34" borderId="13" xfId="53" applyFont="1" applyFill="1" applyBorder="1" applyAlignment="1">
      <alignment horizontal="center" vertical="center"/>
      <protection/>
    </xf>
    <xf numFmtId="1" fontId="21" fillId="0" borderId="17" xfId="53" applyNumberFormat="1" applyFont="1" applyBorder="1" applyAlignment="1">
      <alignment horizontal="center" vertical="center"/>
      <protection/>
    </xf>
    <xf numFmtId="0" fontId="30" fillId="0" borderId="12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177" fontId="21" fillId="0" borderId="39" xfId="53" applyNumberFormat="1" applyFont="1" applyBorder="1" applyAlignment="1">
      <alignment horizontal="center" vertical="center"/>
      <protection/>
    </xf>
    <xf numFmtId="0" fontId="30" fillId="0" borderId="13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2" fontId="63" fillId="0" borderId="33" xfId="53" applyNumberFormat="1" applyFont="1" applyBorder="1" applyAlignment="1">
      <alignment horizontal="center" vertical="center"/>
      <protection/>
    </xf>
    <xf numFmtId="1" fontId="63" fillId="0" borderId="21" xfId="53" applyNumberFormat="1" applyFont="1" applyBorder="1" applyAlignment="1">
      <alignment horizontal="center" vertical="center"/>
      <protection/>
    </xf>
    <xf numFmtId="1" fontId="63" fillId="0" borderId="42" xfId="53" applyNumberFormat="1" applyFont="1" applyBorder="1" applyAlignment="1">
      <alignment horizontal="center" vertical="center"/>
      <protection/>
    </xf>
    <xf numFmtId="1" fontId="75" fillId="0" borderId="41" xfId="53" applyNumberFormat="1" applyFont="1" applyBorder="1" applyAlignment="1">
      <alignment horizontal="center" vertical="center"/>
      <protection/>
    </xf>
    <xf numFmtId="2" fontId="63" fillId="0" borderId="16" xfId="53" applyNumberFormat="1" applyFont="1" applyBorder="1" applyAlignment="1">
      <alignment horizontal="center" vertical="center"/>
      <protection/>
    </xf>
    <xf numFmtId="1" fontId="63" fillId="0" borderId="20" xfId="53" applyNumberFormat="1" applyFont="1" applyBorder="1" applyAlignment="1">
      <alignment horizontal="center" vertical="center"/>
      <protection/>
    </xf>
    <xf numFmtId="2" fontId="63" fillId="0" borderId="18" xfId="53" applyNumberFormat="1" applyFont="1" applyBorder="1" applyAlignment="1">
      <alignment horizontal="center" vertical="center"/>
      <protection/>
    </xf>
    <xf numFmtId="1" fontId="63" fillId="0" borderId="44" xfId="53" applyNumberFormat="1" applyFont="1" applyBorder="1" applyAlignment="1">
      <alignment horizontal="center" vertical="center"/>
      <protection/>
    </xf>
    <xf numFmtId="1" fontId="75" fillId="0" borderId="39" xfId="53" applyNumberFormat="1" applyFont="1" applyBorder="1" applyAlignment="1">
      <alignment horizontal="center" vertical="center"/>
      <protection/>
    </xf>
    <xf numFmtId="1" fontId="63" fillId="0" borderId="23" xfId="53" applyNumberFormat="1" applyFont="1" applyBorder="1" applyAlignment="1">
      <alignment horizontal="center" vertical="center"/>
      <protection/>
    </xf>
    <xf numFmtId="1" fontId="63" fillId="0" borderId="43" xfId="53" applyNumberFormat="1" applyFont="1" applyBorder="1" applyAlignment="1">
      <alignment horizontal="center" vertical="center"/>
      <protection/>
    </xf>
    <xf numFmtId="0" fontId="63" fillId="0" borderId="20" xfId="53" applyFont="1" applyBorder="1" applyAlignment="1">
      <alignment horizontal="center" vertical="center"/>
      <protection/>
    </xf>
    <xf numFmtId="2" fontId="63" fillId="0" borderId="15" xfId="53" applyNumberFormat="1" applyFont="1" applyBorder="1" applyAlignment="1">
      <alignment horizontal="center" vertical="center"/>
      <protection/>
    </xf>
    <xf numFmtId="1" fontId="75" fillId="0" borderId="40" xfId="53" applyNumberFormat="1" applyFont="1" applyBorder="1" applyAlignment="1">
      <alignment horizontal="center" vertical="center"/>
      <protection/>
    </xf>
    <xf numFmtId="2" fontId="63" fillId="0" borderId="27" xfId="53" applyNumberFormat="1" applyFont="1" applyBorder="1" applyAlignment="1">
      <alignment horizontal="center" vertical="center"/>
      <protection/>
    </xf>
    <xf numFmtId="1" fontId="63" fillId="0" borderId="25" xfId="53" applyNumberFormat="1" applyFont="1" applyBorder="1" applyAlignment="1">
      <alignment horizontal="center" vertical="center"/>
      <protection/>
    </xf>
    <xf numFmtId="1" fontId="63" fillId="0" borderId="51" xfId="53" applyNumberFormat="1" applyFont="1" applyBorder="1" applyAlignment="1">
      <alignment horizontal="center" vertical="center"/>
      <protection/>
    </xf>
    <xf numFmtId="1" fontId="75" fillId="0" borderId="31" xfId="53" applyNumberFormat="1" applyFont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1" fontId="63" fillId="0" borderId="41" xfId="53" applyNumberFormat="1" applyFont="1" applyBorder="1" applyAlignment="1">
      <alignment horizontal="center" vertical="center"/>
      <protection/>
    </xf>
    <xf numFmtId="1" fontId="63" fillId="0" borderId="39" xfId="53" applyNumberFormat="1" applyFont="1" applyBorder="1" applyAlignment="1">
      <alignment horizontal="center" vertical="center"/>
      <protection/>
    </xf>
    <xf numFmtId="1" fontId="63" fillId="0" borderId="40" xfId="53" applyNumberFormat="1" applyFont="1" applyBorder="1" applyAlignment="1">
      <alignment horizontal="center" vertical="center"/>
      <protection/>
    </xf>
    <xf numFmtId="0" fontId="36" fillId="34" borderId="50" xfId="53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left" vertical="top" wrapText="1"/>
    </xf>
    <xf numFmtId="0" fontId="138" fillId="0" borderId="16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54" fillId="0" borderId="39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78" fillId="0" borderId="39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138" fillId="0" borderId="33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left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138" fillId="0" borderId="2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138" fillId="0" borderId="15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1" fontId="21" fillId="0" borderId="47" xfId="53" applyNumberFormat="1" applyFont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left" vertical="center" wrapText="1"/>
    </xf>
    <xf numFmtId="2" fontId="21" fillId="0" borderId="43" xfId="53" applyNumberFormat="1" applyFont="1" applyFill="1" applyBorder="1" applyAlignment="1">
      <alignment horizontal="left" vertical="center" wrapText="1"/>
      <protection/>
    </xf>
    <xf numFmtId="2" fontId="21" fillId="0" borderId="51" xfId="53" applyNumberFormat="1" applyFont="1" applyFill="1" applyBorder="1" applyAlignment="1">
      <alignment horizontal="left" vertical="center" wrapText="1"/>
      <protection/>
    </xf>
    <xf numFmtId="0" fontId="11" fillId="5" borderId="54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2" fontId="21" fillId="0" borderId="42" xfId="53" applyNumberFormat="1" applyFont="1" applyBorder="1" applyAlignment="1">
      <alignment horizontal="center" vertical="center"/>
      <protection/>
    </xf>
    <xf numFmtId="2" fontId="21" fillId="0" borderId="43" xfId="53" applyNumberFormat="1" applyFont="1" applyBorder="1" applyAlignment="1">
      <alignment horizontal="center" vertical="center"/>
      <protection/>
    </xf>
    <xf numFmtId="0" fontId="21" fillId="0" borderId="41" xfId="53" applyFont="1" applyBorder="1" applyAlignment="1">
      <alignment horizontal="center" vertical="center"/>
      <protection/>
    </xf>
    <xf numFmtId="0" fontId="21" fillId="0" borderId="39" xfId="53" applyFont="1" applyBorder="1" applyAlignment="1">
      <alignment horizontal="center" vertical="center"/>
      <protection/>
    </xf>
    <xf numFmtId="0" fontId="21" fillId="0" borderId="31" xfId="53" applyFont="1" applyBorder="1" applyAlignment="1">
      <alignment horizontal="center" vertical="center"/>
      <protection/>
    </xf>
    <xf numFmtId="0" fontId="30" fillId="0" borderId="4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177" fontId="21" fillId="0" borderId="17" xfId="53" applyNumberFormat="1" applyFont="1" applyBorder="1" applyAlignment="1">
      <alignment horizontal="center" vertical="center"/>
      <protection/>
    </xf>
    <xf numFmtId="2" fontId="21" fillId="0" borderId="51" xfId="53" applyNumberFormat="1" applyFont="1" applyBorder="1" applyAlignment="1">
      <alignment horizontal="center" vertical="center"/>
      <protection/>
    </xf>
    <xf numFmtId="0" fontId="30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177" fontId="21" fillId="0" borderId="13" xfId="53" applyNumberFormat="1" applyFont="1" applyBorder="1" applyAlignment="1">
      <alignment horizontal="center" vertical="center"/>
      <protection/>
    </xf>
    <xf numFmtId="0" fontId="30" fillId="0" borderId="59" xfId="0" applyFont="1" applyFill="1" applyBorder="1" applyAlignment="1">
      <alignment horizontal="center" vertical="center" wrapText="1"/>
    </xf>
    <xf numFmtId="2" fontId="21" fillId="0" borderId="41" xfId="53" applyNumberFormat="1" applyFont="1" applyBorder="1" applyAlignment="1">
      <alignment horizontal="center" vertical="center"/>
      <protection/>
    </xf>
    <xf numFmtId="0" fontId="30" fillId="33" borderId="21" xfId="0" applyFont="1" applyFill="1" applyBorder="1" applyAlignment="1">
      <alignment horizontal="center" vertical="center" wrapText="1"/>
    </xf>
    <xf numFmtId="0" fontId="136" fillId="0" borderId="33" xfId="0" applyFont="1" applyFill="1" applyBorder="1" applyAlignment="1">
      <alignment horizontal="center" vertical="center"/>
    </xf>
    <xf numFmtId="0" fontId="136" fillId="0" borderId="16" xfId="0" applyFont="1" applyFill="1" applyBorder="1" applyAlignment="1">
      <alignment horizontal="center" vertical="center"/>
    </xf>
    <xf numFmtId="0" fontId="136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136" fillId="0" borderId="2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left" vertical="center" wrapText="1"/>
    </xf>
    <xf numFmtId="1" fontId="21" fillId="0" borderId="46" xfId="53" applyNumberFormat="1" applyFont="1" applyBorder="1" applyAlignment="1">
      <alignment horizontal="center" vertical="center"/>
      <protection/>
    </xf>
    <xf numFmtId="1" fontId="21" fillId="0" borderId="52" xfId="53" applyNumberFormat="1" applyFont="1" applyBorder="1" applyAlignment="1">
      <alignment horizontal="center" vertical="center"/>
      <protection/>
    </xf>
    <xf numFmtId="0" fontId="136" fillId="0" borderId="60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1" fontId="21" fillId="0" borderId="60" xfId="53" applyNumberFormat="1" applyFont="1" applyBorder="1" applyAlignment="1">
      <alignment horizontal="center" vertical="center"/>
      <protection/>
    </xf>
    <xf numFmtId="1" fontId="36" fillId="0" borderId="18" xfId="53" applyNumberFormat="1" applyFont="1" applyBorder="1" applyAlignment="1">
      <alignment horizontal="center" vertical="center"/>
      <protection/>
    </xf>
    <xf numFmtId="0" fontId="30" fillId="33" borderId="61" xfId="0" applyFont="1" applyFill="1" applyBorder="1" applyAlignment="1">
      <alignment horizontal="center" vertical="center" wrapText="1"/>
    </xf>
    <xf numFmtId="1" fontId="36" fillId="0" borderId="62" xfId="53" applyNumberFormat="1" applyFont="1" applyBorder="1" applyAlignment="1">
      <alignment horizontal="center" vertical="center"/>
      <protection/>
    </xf>
    <xf numFmtId="1" fontId="36" fillId="0" borderId="19" xfId="53" applyNumberFormat="1" applyFont="1" applyBorder="1" applyAlignment="1">
      <alignment horizontal="center" vertical="center"/>
      <protection/>
    </xf>
    <xf numFmtId="0" fontId="29" fillId="0" borderId="26" xfId="0" applyFont="1" applyFill="1" applyBorder="1" applyAlignment="1">
      <alignment horizontal="left" vertical="center" wrapText="1"/>
    </xf>
    <xf numFmtId="0" fontId="139" fillId="0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 wrapText="1"/>
    </xf>
    <xf numFmtId="0" fontId="139" fillId="0" borderId="16" xfId="0" applyFont="1" applyFill="1" applyBorder="1" applyAlignment="1">
      <alignment horizontal="center" vertical="center"/>
    </xf>
    <xf numFmtId="0" fontId="139" fillId="0" borderId="2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139" fillId="0" borderId="1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54" fillId="0" borderId="57" xfId="0" applyFont="1" applyFill="1" applyBorder="1" applyAlignment="1">
      <alignment horizontal="left" vertical="center" wrapText="1"/>
    </xf>
    <xf numFmtId="0" fontId="13" fillId="34" borderId="48" xfId="53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2" fontId="21" fillId="0" borderId="44" xfId="53" applyNumberFormat="1" applyFont="1" applyBorder="1" applyAlignment="1">
      <alignment horizontal="center" vertical="center"/>
      <protection/>
    </xf>
    <xf numFmtId="0" fontId="53" fillId="33" borderId="21" xfId="0" applyFont="1" applyFill="1" applyBorder="1" applyAlignment="1">
      <alignment horizontal="center" vertical="center" wrapText="1"/>
    </xf>
    <xf numFmtId="0" fontId="141" fillId="0" borderId="33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141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141" fillId="0" borderId="27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21" fillId="0" borderId="47" xfId="53" applyFont="1" applyBorder="1" applyAlignment="1">
      <alignment horizontal="center" vertical="center"/>
      <protection/>
    </xf>
    <xf numFmtId="2" fontId="21" fillId="0" borderId="24" xfId="53" applyNumberFormat="1" applyFont="1" applyBorder="1" applyAlignment="1">
      <alignment horizontal="center" vertical="center"/>
      <protection/>
    </xf>
    <xf numFmtId="0" fontId="141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/>
    </xf>
    <xf numFmtId="1" fontId="21" fillId="0" borderId="31" xfId="53" applyNumberFormat="1" applyFont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 wrapText="1"/>
    </xf>
    <xf numFmtId="1" fontId="63" fillId="0" borderId="14" xfId="53" applyNumberFormat="1" applyFont="1" applyBorder="1" applyAlignment="1">
      <alignment horizontal="center" vertical="center"/>
      <protection/>
    </xf>
    <xf numFmtId="2" fontId="63" fillId="0" borderId="24" xfId="53" applyNumberFormat="1" applyFont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142" fillId="0" borderId="0" xfId="53" applyFont="1" applyAlignment="1">
      <alignment horizontal="center" vertical="center"/>
      <protection/>
    </xf>
    <xf numFmtId="0" fontId="63" fillId="0" borderId="63" xfId="53" applyFont="1" applyBorder="1" applyAlignment="1">
      <alignment horizontal="center" vertical="center"/>
      <protection/>
    </xf>
    <xf numFmtId="1" fontId="63" fillId="0" borderId="63" xfId="53" applyNumberFormat="1" applyFont="1" applyBorder="1" applyAlignment="1">
      <alignment horizontal="center" vertical="center"/>
      <protection/>
    </xf>
    <xf numFmtId="2" fontId="63" fillId="0" borderId="64" xfId="53" applyNumberFormat="1" applyFont="1" applyBorder="1" applyAlignment="1">
      <alignment horizontal="center" vertical="center"/>
      <protection/>
    </xf>
    <xf numFmtId="1" fontId="75" fillId="0" borderId="45" xfId="53" applyNumberFormat="1" applyFont="1" applyBorder="1" applyAlignment="1">
      <alignment horizontal="center" vertical="center"/>
      <protection/>
    </xf>
    <xf numFmtId="1" fontId="63" fillId="0" borderId="11" xfId="53" applyNumberFormat="1" applyFont="1" applyBorder="1" applyAlignment="1">
      <alignment horizontal="center" vertical="center"/>
      <protection/>
    </xf>
    <xf numFmtId="2" fontId="63" fillId="0" borderId="11" xfId="53" applyNumberFormat="1" applyFont="1" applyBorder="1" applyAlignment="1">
      <alignment horizontal="center" vertical="center"/>
      <protection/>
    </xf>
    <xf numFmtId="1" fontId="63" fillId="0" borderId="53" xfId="53" applyNumberFormat="1" applyFont="1" applyBorder="1" applyAlignment="1">
      <alignment horizontal="center" vertical="center"/>
      <protection/>
    </xf>
    <xf numFmtId="1" fontId="63" fillId="0" borderId="46" xfId="53" applyNumberFormat="1" applyFont="1" applyBorder="1" applyAlignment="1">
      <alignment horizontal="center" vertical="center"/>
      <protection/>
    </xf>
    <xf numFmtId="1" fontId="75" fillId="0" borderId="24" xfId="53" applyNumberFormat="1" applyFont="1" applyBorder="1" applyAlignment="1">
      <alignment horizontal="center" vertical="center"/>
      <protection/>
    </xf>
    <xf numFmtId="0" fontId="63" fillId="0" borderId="11" xfId="53" applyFont="1" applyBorder="1" applyAlignment="1">
      <alignment horizontal="center" vertical="center"/>
      <protection/>
    </xf>
    <xf numFmtId="1" fontId="75" fillId="0" borderId="18" xfId="53" applyNumberFormat="1" applyFont="1" applyBorder="1" applyAlignment="1">
      <alignment horizontal="center" vertical="center"/>
      <protection/>
    </xf>
    <xf numFmtId="0" fontId="34" fillId="33" borderId="14" xfId="0" applyFont="1" applyFill="1" applyBorder="1" applyAlignment="1">
      <alignment horizontal="center" vertical="center" wrapText="1"/>
    </xf>
    <xf numFmtId="1" fontId="63" fillId="0" borderId="65" xfId="53" applyNumberFormat="1" applyFont="1" applyBorder="1" applyAlignment="1">
      <alignment horizontal="center" vertical="center"/>
      <protection/>
    </xf>
    <xf numFmtId="1" fontId="75" fillId="0" borderId="66" xfId="53" applyNumberFormat="1" applyFont="1" applyBorder="1" applyAlignment="1">
      <alignment horizontal="center" vertical="center"/>
      <protection/>
    </xf>
    <xf numFmtId="1" fontId="75" fillId="0" borderId="67" xfId="53" applyNumberFormat="1" applyFont="1" applyBorder="1" applyAlignment="1">
      <alignment horizontal="center" vertical="center"/>
      <protection/>
    </xf>
    <xf numFmtId="1" fontId="75" fillId="0" borderId="68" xfId="53" applyNumberFormat="1" applyFont="1" applyBorder="1" applyAlignment="1">
      <alignment horizontal="center" vertical="center"/>
      <protection/>
    </xf>
    <xf numFmtId="1" fontId="75" fillId="0" borderId="69" xfId="53" applyNumberFormat="1" applyFont="1" applyBorder="1" applyAlignment="1">
      <alignment horizontal="center" vertical="center"/>
      <protection/>
    </xf>
    <xf numFmtId="1" fontId="63" fillId="0" borderId="37" xfId="53" applyNumberFormat="1" applyFont="1" applyBorder="1" applyAlignment="1">
      <alignment horizontal="center" vertical="center"/>
      <protection/>
    </xf>
    <xf numFmtId="1" fontId="63" fillId="0" borderId="47" xfId="53" applyNumberFormat="1" applyFont="1" applyBorder="1" applyAlignment="1">
      <alignment horizontal="center" vertical="center"/>
      <protection/>
    </xf>
    <xf numFmtId="0" fontId="63" fillId="0" borderId="17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3" fillId="0" borderId="14" xfId="53" applyFont="1" applyBorder="1" applyAlignment="1">
      <alignment horizontal="center" vertical="center"/>
      <protection/>
    </xf>
    <xf numFmtId="0" fontId="143" fillId="0" borderId="11" xfId="0" applyFont="1" applyFill="1" applyBorder="1" applyAlignment="1">
      <alignment horizontal="center" vertical="center"/>
    </xf>
    <xf numFmtId="0" fontId="143" fillId="0" borderId="17" xfId="0" applyFont="1" applyFill="1" applyBorder="1" applyAlignment="1">
      <alignment horizontal="center" vertical="center"/>
    </xf>
    <xf numFmtId="2" fontId="63" fillId="0" borderId="17" xfId="53" applyNumberFormat="1" applyFont="1" applyBorder="1" applyAlignment="1">
      <alignment horizontal="center" vertical="center"/>
      <protection/>
    </xf>
    <xf numFmtId="1" fontId="63" fillId="0" borderId="17" xfId="53" applyNumberFormat="1" applyFont="1" applyBorder="1" applyAlignment="1">
      <alignment horizontal="center" vertical="center"/>
      <protection/>
    </xf>
    <xf numFmtId="1" fontId="75" fillId="0" borderId="22" xfId="53" applyNumberFormat="1" applyFont="1" applyBorder="1" applyAlignment="1">
      <alignment horizontal="center" vertical="center"/>
      <protection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143" fillId="0" borderId="70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left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34" fillId="0" borderId="70" xfId="0" applyFont="1" applyFill="1" applyBorder="1" applyAlignment="1">
      <alignment horizontal="left" vertical="center" wrapText="1"/>
    </xf>
    <xf numFmtId="2" fontId="63" fillId="0" borderId="70" xfId="53" applyNumberFormat="1" applyFont="1" applyBorder="1" applyAlignment="1">
      <alignment horizontal="center" vertical="center"/>
      <protection/>
    </xf>
    <xf numFmtId="1" fontId="63" fillId="0" borderId="70" xfId="53" applyNumberFormat="1" applyFont="1" applyBorder="1" applyAlignment="1">
      <alignment horizontal="center" vertical="center"/>
      <protection/>
    </xf>
    <xf numFmtId="1" fontId="21" fillId="0" borderId="38" xfId="53" applyNumberFormat="1" applyFont="1" applyBorder="1" applyAlignment="1">
      <alignment horizontal="center" vertical="center"/>
      <protection/>
    </xf>
    <xf numFmtId="2" fontId="21" fillId="0" borderId="36" xfId="53" applyNumberFormat="1" applyFont="1" applyFill="1" applyBorder="1" applyAlignment="1">
      <alignment horizontal="left" vertical="center" wrapText="1"/>
      <protection/>
    </xf>
    <xf numFmtId="0" fontId="8" fillId="5" borderId="65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2" fontId="8" fillId="5" borderId="72" xfId="0" applyNumberFormat="1" applyFont="1" applyFill="1" applyBorder="1" applyAlignment="1">
      <alignment horizontal="center" vertical="center" wrapText="1"/>
    </xf>
    <xf numFmtId="0" fontId="63" fillId="0" borderId="17" xfId="53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136" fillId="0" borderId="17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 wrapText="1"/>
    </xf>
    <xf numFmtId="0" fontId="136" fillId="0" borderId="70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38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/>
    </xf>
    <xf numFmtId="0" fontId="138" fillId="0" borderId="70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left" vertical="center" wrapText="1"/>
    </xf>
    <xf numFmtId="0" fontId="82" fillId="0" borderId="7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2" fontId="63" fillId="0" borderId="20" xfId="0" applyNumberFormat="1" applyFont="1" applyBorder="1" applyAlignment="1">
      <alignment horizontal="center" vertical="center"/>
    </xf>
    <xf numFmtId="0" fontId="24" fillId="34" borderId="58" xfId="53" applyFont="1" applyFill="1" applyBorder="1" applyAlignment="1">
      <alignment horizontal="center" vertical="center" wrapText="1"/>
      <protection/>
    </xf>
    <xf numFmtId="0" fontId="24" fillId="34" borderId="51" xfId="53" applyFont="1" applyFill="1" applyBorder="1" applyAlignment="1">
      <alignment horizontal="center" vertical="center" wrapText="1"/>
      <protection/>
    </xf>
    <xf numFmtId="0" fontId="66" fillId="34" borderId="51" xfId="0" applyFont="1" applyFill="1" applyBorder="1" applyAlignment="1">
      <alignment horizontal="center" vertical="center" wrapText="1"/>
    </xf>
    <xf numFmtId="0" fontId="24" fillId="35" borderId="54" xfId="53" applyFont="1" applyFill="1" applyBorder="1" applyAlignment="1">
      <alignment horizontal="center" wrapText="1"/>
      <protection/>
    </xf>
    <xf numFmtId="0" fontId="43" fillId="35" borderId="73" xfId="0" applyFont="1" applyFill="1" applyBorder="1" applyAlignment="1">
      <alignment horizontal="center" wrapText="1"/>
    </xf>
    <xf numFmtId="0" fontId="17" fillId="35" borderId="48" xfId="53" applyFont="1" applyFill="1" applyBorder="1" applyAlignment="1">
      <alignment horizontal="center" wrapText="1"/>
      <protection/>
    </xf>
    <xf numFmtId="0" fontId="17" fillId="35" borderId="73" xfId="53" applyFont="1" applyFill="1" applyBorder="1" applyAlignment="1">
      <alignment horizontal="center" wrapText="1"/>
      <protection/>
    </xf>
    <xf numFmtId="0" fontId="39" fillId="35" borderId="73" xfId="0" applyFont="1" applyFill="1" applyBorder="1" applyAlignment="1">
      <alignment horizontal="center" wrapText="1"/>
    </xf>
    <xf numFmtId="0" fontId="15" fillId="34" borderId="54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45" fillId="35" borderId="54" xfId="0" applyFont="1" applyFill="1" applyBorder="1" applyAlignment="1">
      <alignment horizontal="center" vertical="center" wrapText="1"/>
    </xf>
    <xf numFmtId="0" fontId="67" fillId="0" borderId="74" xfId="0" applyFont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0" fillId="4" borderId="54" xfId="0" applyFont="1" applyFill="1" applyBorder="1" applyAlignment="1">
      <alignment horizontal="right" vertical="center" wrapText="1"/>
    </xf>
    <xf numFmtId="0" fontId="22" fillId="4" borderId="73" xfId="0" applyFont="1" applyFill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0" fontId="24" fillId="34" borderId="54" xfId="53" applyFont="1" applyFill="1" applyBorder="1" applyAlignment="1">
      <alignment horizontal="center" vertical="center" wrapText="1"/>
      <protection/>
    </xf>
    <xf numFmtId="0" fontId="24" fillId="34" borderId="73" xfId="53" applyFont="1" applyFill="1" applyBorder="1" applyAlignment="1">
      <alignment horizontal="center" vertical="center" wrapText="1"/>
      <protection/>
    </xf>
    <xf numFmtId="0" fontId="66" fillId="34" borderId="73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39" fillId="34" borderId="75" xfId="0" applyFont="1" applyFill="1" applyBorder="1" applyAlignment="1">
      <alignment horizontal="center" vertical="center" wrapText="1"/>
    </xf>
    <xf numFmtId="0" fontId="24" fillId="35" borderId="73" xfId="53" applyFont="1" applyFill="1" applyBorder="1" applyAlignment="1">
      <alignment horizontal="center" vertical="center" wrapText="1"/>
      <protection/>
    </xf>
    <xf numFmtId="0" fontId="43" fillId="35" borderId="73" xfId="0" applyFont="1" applyFill="1" applyBorder="1" applyAlignment="1">
      <alignment horizontal="center" vertical="center" wrapText="1"/>
    </xf>
    <xf numFmtId="0" fontId="13" fillId="34" borderId="73" xfId="53" applyFont="1" applyFill="1" applyBorder="1" applyAlignment="1">
      <alignment horizontal="center" vertical="center" wrapText="1"/>
      <protection/>
    </xf>
    <xf numFmtId="0" fontId="38" fillId="34" borderId="73" xfId="0" applyFont="1" applyFill="1" applyBorder="1" applyAlignment="1">
      <alignment horizontal="center" vertical="center" wrapText="1"/>
    </xf>
    <xf numFmtId="0" fontId="20" fillId="34" borderId="58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3" fillId="34" borderId="58" xfId="53" applyFont="1" applyFill="1" applyBorder="1" applyAlignment="1">
      <alignment horizontal="center" vertical="center" wrapText="1"/>
      <protection/>
    </xf>
    <xf numFmtId="0" fontId="38" fillId="34" borderId="75" xfId="0" applyFont="1" applyFill="1" applyBorder="1" applyAlignment="1">
      <alignment horizontal="center" vertical="center" wrapText="1"/>
    </xf>
    <xf numFmtId="0" fontId="43" fillId="35" borderId="74" xfId="0" applyFont="1" applyFill="1" applyBorder="1" applyAlignment="1">
      <alignment horizontal="center" wrapText="1"/>
    </xf>
    <xf numFmtId="0" fontId="17" fillId="35" borderId="54" xfId="53" applyFont="1" applyFill="1" applyBorder="1" applyAlignment="1">
      <alignment horizontal="center" wrapText="1"/>
      <protection/>
    </xf>
    <xf numFmtId="0" fontId="17" fillId="35" borderId="54" xfId="53" applyFont="1" applyFill="1" applyBorder="1" applyAlignment="1">
      <alignment horizontal="center" vertical="top" wrapText="1"/>
      <protection/>
    </xf>
    <xf numFmtId="0" fontId="39" fillId="35" borderId="74" xfId="0" applyFont="1" applyFill="1" applyBorder="1" applyAlignment="1">
      <alignment horizontal="center" vertical="top" wrapText="1"/>
    </xf>
    <xf numFmtId="0" fontId="17" fillId="35" borderId="48" xfId="53" applyFont="1" applyFill="1" applyBorder="1" applyAlignment="1">
      <alignment horizontal="center" vertical="top" wrapText="1"/>
      <protection/>
    </xf>
    <xf numFmtId="20" fontId="36" fillId="4" borderId="54" xfId="0" applyNumberFormat="1" applyFont="1" applyFill="1" applyBorder="1" applyAlignment="1">
      <alignment horizontal="center" vertical="center" wrapText="1"/>
    </xf>
    <xf numFmtId="0" fontId="36" fillId="4" borderId="74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7" fillId="35" borderId="54" xfId="53" applyFont="1" applyFill="1" applyBorder="1" applyAlignment="1">
      <alignment horizontal="center" vertical="center" wrapText="1"/>
      <protection/>
    </xf>
    <xf numFmtId="0" fontId="39" fillId="35" borderId="74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top" wrapText="1"/>
    </xf>
    <xf numFmtId="0" fontId="39" fillId="34" borderId="74" xfId="0" applyFont="1" applyFill="1" applyBorder="1" applyAlignment="1">
      <alignment horizontal="center" vertical="top" wrapText="1"/>
    </xf>
    <xf numFmtId="0" fontId="25" fillId="34" borderId="58" xfId="0" applyFont="1" applyFill="1" applyBorder="1" applyAlignment="1">
      <alignment horizontal="center" vertical="top" wrapText="1"/>
    </xf>
    <xf numFmtId="0" fontId="43" fillId="34" borderId="75" xfId="0" applyFont="1" applyFill="1" applyBorder="1" applyAlignment="1">
      <alignment horizontal="center" vertical="top" wrapText="1"/>
    </xf>
    <xf numFmtId="0" fontId="39" fillId="35" borderId="74" xfId="0" applyFont="1" applyFill="1" applyBorder="1" applyAlignment="1">
      <alignment horizontal="center" wrapText="1"/>
    </xf>
    <xf numFmtId="0" fontId="13" fillId="34" borderId="54" xfId="53" applyFont="1" applyFill="1" applyBorder="1" applyAlignment="1">
      <alignment horizontal="center" vertical="center" wrapText="1"/>
      <protection/>
    </xf>
    <xf numFmtId="0" fontId="38" fillId="34" borderId="74" xfId="0" applyFont="1" applyFill="1" applyBorder="1" applyAlignment="1">
      <alignment horizontal="center" vertical="center" wrapText="1"/>
    </xf>
    <xf numFmtId="0" fontId="17" fillId="34" borderId="54" xfId="53" applyFont="1" applyFill="1" applyBorder="1" applyAlignment="1">
      <alignment horizontal="center" vertical="center" wrapText="1"/>
      <protection/>
    </xf>
    <xf numFmtId="0" fontId="17" fillId="34" borderId="73" xfId="53" applyFont="1" applyFill="1" applyBorder="1" applyAlignment="1">
      <alignment horizontal="center" vertical="center" wrapText="1"/>
      <protection/>
    </xf>
    <xf numFmtId="0" fontId="77" fillId="34" borderId="73" xfId="0" applyFont="1" applyFill="1" applyBorder="1" applyAlignment="1">
      <alignment horizontal="center" vertical="center" wrapText="1"/>
    </xf>
    <xf numFmtId="0" fontId="38" fillId="34" borderId="51" xfId="0" applyFont="1" applyFill="1" applyBorder="1" applyAlignment="1">
      <alignment horizontal="center" vertical="center" wrapText="1"/>
    </xf>
    <xf numFmtId="0" fontId="24" fillId="34" borderId="27" xfId="53" applyFont="1" applyFill="1" applyBorder="1" applyAlignment="1">
      <alignment horizontal="center" vertical="center" wrapText="1"/>
      <protection/>
    </xf>
    <xf numFmtId="0" fontId="17" fillId="34" borderId="27" xfId="0" applyFont="1" applyFill="1" applyBorder="1" applyAlignment="1">
      <alignment horizontal="center" wrapText="1"/>
    </xf>
    <xf numFmtId="0" fontId="77" fillId="34" borderId="75" xfId="0" applyFont="1" applyFill="1" applyBorder="1" applyAlignment="1">
      <alignment horizontal="center" wrapText="1"/>
    </xf>
    <xf numFmtId="0" fontId="45" fillId="35" borderId="48" xfId="0" applyFont="1" applyFill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20" fontId="36" fillId="0" borderId="54" xfId="0" applyNumberFormat="1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40" fillId="33" borderId="54" xfId="0" applyFont="1" applyFill="1" applyBorder="1" applyAlignment="1">
      <alignment horizontal="right" vertical="center" wrapText="1"/>
    </xf>
    <xf numFmtId="0" fontId="22" fillId="0" borderId="73" xfId="0" applyFont="1" applyBorder="1" applyAlignment="1">
      <alignment horizontal="right" vertical="center" wrapText="1"/>
    </xf>
    <xf numFmtId="0" fontId="45" fillId="36" borderId="42" xfId="53" applyFont="1" applyFill="1" applyBorder="1" applyAlignment="1">
      <alignment horizontal="center" vertical="center" wrapText="1"/>
      <protection/>
    </xf>
    <xf numFmtId="0" fontId="144" fillId="36" borderId="49" xfId="0" applyFont="1" applyFill="1" applyBorder="1" applyAlignment="1">
      <alignment horizontal="center" vertical="center" wrapText="1"/>
    </xf>
    <xf numFmtId="0" fontId="31" fillId="36" borderId="66" xfId="53" applyFont="1" applyFill="1" applyBorder="1" applyAlignment="1">
      <alignment horizontal="center" vertical="center" wrapText="1"/>
      <protection/>
    </xf>
    <xf numFmtId="0" fontId="145" fillId="36" borderId="69" xfId="0" applyFont="1" applyFill="1" applyBorder="1" applyAlignment="1">
      <alignment horizontal="center" vertical="center" wrapText="1"/>
    </xf>
    <xf numFmtId="0" fontId="24" fillId="35" borderId="54" xfId="53" applyFont="1" applyFill="1" applyBorder="1" applyAlignment="1">
      <alignment horizontal="center" vertical="center" wrapText="1"/>
      <protection/>
    </xf>
    <xf numFmtId="0" fontId="17" fillId="36" borderId="17" xfId="53" applyFont="1" applyFill="1" applyBorder="1" applyAlignment="1">
      <alignment horizontal="center" vertical="center" wrapText="1"/>
      <protection/>
    </xf>
    <xf numFmtId="0" fontId="17" fillId="36" borderId="70" xfId="0" applyFont="1" applyFill="1" applyBorder="1" applyAlignment="1">
      <alignment horizontal="center" vertical="center" wrapText="1"/>
    </xf>
    <xf numFmtId="0" fontId="31" fillId="36" borderId="41" xfId="53" applyFont="1" applyFill="1" applyBorder="1" applyAlignment="1">
      <alignment horizontal="center" vertical="center" wrapText="1"/>
      <protection/>
    </xf>
    <xf numFmtId="0" fontId="145" fillId="36" borderId="47" xfId="0" applyFont="1" applyFill="1" applyBorder="1" applyAlignment="1">
      <alignment horizontal="center" vertical="center" wrapText="1"/>
    </xf>
    <xf numFmtId="0" fontId="45" fillId="36" borderId="41" xfId="53" applyFont="1" applyFill="1" applyBorder="1" applyAlignment="1">
      <alignment horizontal="center" vertical="center" wrapText="1"/>
      <protection/>
    </xf>
    <xf numFmtId="0" fontId="48" fillId="36" borderId="47" xfId="0" applyFont="1" applyFill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top" wrapText="1"/>
    </xf>
    <xf numFmtId="0" fontId="43" fillId="34" borderId="74" xfId="0" applyFont="1" applyFill="1" applyBorder="1" applyAlignment="1">
      <alignment horizontal="center" vertical="top" wrapText="1"/>
    </xf>
    <xf numFmtId="0" fontId="17" fillId="36" borderId="33" xfId="53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0" fillId="0" borderId="0" xfId="53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0" xfId="53" applyFont="1" applyAlignment="1">
      <alignment horizontal="center" vertical="top" wrapText="1"/>
      <protection/>
    </xf>
    <xf numFmtId="0" fontId="15" fillId="0" borderId="0" xfId="53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53" applyFont="1" applyFill="1" applyBorder="1" applyAlignment="1">
      <alignment horizontal="center" vertical="center" wrapText="1"/>
      <protection/>
    </xf>
    <xf numFmtId="0" fontId="17" fillId="36" borderId="41" xfId="53" applyFont="1" applyFill="1" applyBorder="1" applyAlignment="1">
      <alignment horizontal="center" vertical="center" wrapText="1"/>
      <protection/>
    </xf>
    <xf numFmtId="0" fontId="16" fillId="36" borderId="47" xfId="0" applyFont="1" applyFill="1" applyBorder="1" applyAlignment="1">
      <alignment horizontal="center" vertical="center" wrapText="1"/>
    </xf>
    <xf numFmtId="0" fontId="17" fillId="36" borderId="21" xfId="53" applyFont="1" applyFill="1" applyBorder="1" applyAlignment="1">
      <alignment horizontal="center" vertical="center" wrapText="1"/>
      <protection/>
    </xf>
    <xf numFmtId="0" fontId="16" fillId="36" borderId="14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36" fillId="35" borderId="48" xfId="53" applyFont="1" applyFill="1" applyBorder="1" applyAlignment="1">
      <alignment horizontal="center" vertical="center" wrapText="1"/>
      <protection/>
    </xf>
    <xf numFmtId="0" fontId="36" fillId="35" borderId="73" xfId="53" applyFont="1" applyFill="1" applyBorder="1" applyAlignment="1">
      <alignment horizontal="center" vertical="center" wrapText="1"/>
      <protection/>
    </xf>
    <xf numFmtId="0" fontId="42" fillId="35" borderId="73" xfId="0" applyFont="1" applyFill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5" fillId="4" borderId="41" xfId="0" applyFont="1" applyFill="1" applyBorder="1" applyAlignment="1">
      <alignment horizontal="center" vertical="center" wrapText="1"/>
    </xf>
    <xf numFmtId="0" fontId="45" fillId="4" borderId="47" xfId="0" applyFont="1" applyFill="1" applyBorder="1" applyAlignment="1">
      <alignment horizontal="center" vertical="center" wrapText="1"/>
    </xf>
    <xf numFmtId="0" fontId="7" fillId="5" borderId="32" xfId="53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61" fillId="34" borderId="48" xfId="53" applyFont="1" applyFill="1" applyBorder="1" applyAlignment="1">
      <alignment horizontal="center" vertical="center" wrapText="1"/>
      <protection/>
    </xf>
    <xf numFmtId="0" fontId="61" fillId="34" borderId="73" xfId="53" applyFont="1" applyFill="1" applyBorder="1" applyAlignment="1">
      <alignment horizontal="center" vertical="center" wrapText="1"/>
      <protection/>
    </xf>
    <xf numFmtId="0" fontId="62" fillId="34" borderId="73" xfId="0" applyFont="1" applyFill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36" fillId="34" borderId="48" xfId="0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46" fillId="0" borderId="0" xfId="53" applyFont="1" applyAlignment="1">
      <alignment horizontal="center" vertical="top" wrapText="1"/>
      <protection/>
    </xf>
    <xf numFmtId="0" fontId="3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36" fillId="0" borderId="0" xfId="53" applyFont="1" applyAlignment="1">
      <alignment horizontal="center" vertical="top" wrapText="1"/>
      <protection/>
    </xf>
    <xf numFmtId="0" fontId="2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35" borderId="54" xfId="53" applyFont="1" applyFill="1" applyBorder="1" applyAlignment="1">
      <alignment horizontal="center" vertical="center" wrapText="1"/>
      <protection/>
    </xf>
    <xf numFmtId="0" fontId="68" fillId="35" borderId="73" xfId="0" applyFont="1" applyFill="1" applyBorder="1" applyAlignment="1">
      <alignment horizontal="center" vertical="center" wrapText="1"/>
    </xf>
    <xf numFmtId="0" fontId="7" fillId="5" borderId="29" xfId="53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6" fillId="34" borderId="54" xfId="53" applyFont="1" applyFill="1" applyBorder="1" applyAlignment="1">
      <alignment horizontal="center" vertical="center" wrapText="1"/>
      <protection/>
    </xf>
    <xf numFmtId="0" fontId="50" fillId="34" borderId="73" xfId="0" applyFont="1" applyFill="1" applyBorder="1" applyAlignment="1">
      <alignment horizontal="center" vertical="center" wrapText="1"/>
    </xf>
    <xf numFmtId="0" fontId="24" fillId="35" borderId="48" xfId="0" applyFont="1" applyFill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20" fillId="37" borderId="54" xfId="0" applyFont="1" applyFill="1" applyBorder="1" applyAlignment="1">
      <alignment horizontal="center" vertical="center" wrapText="1"/>
    </xf>
    <xf numFmtId="0" fontId="20" fillId="37" borderId="73" xfId="0" applyFont="1" applyFill="1" applyBorder="1" applyAlignment="1">
      <alignment horizontal="center" vertical="center" wrapText="1"/>
    </xf>
    <xf numFmtId="0" fontId="20" fillId="37" borderId="74" xfId="0" applyFont="1" applyFill="1" applyBorder="1" applyAlignment="1">
      <alignment horizontal="center" vertical="center" wrapText="1"/>
    </xf>
    <xf numFmtId="0" fontId="6" fillId="5" borderId="54" xfId="53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8" fillId="5" borderId="32" xfId="53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8" fillId="5" borderId="29" xfId="53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8" fillId="5" borderId="30" xfId="53" applyFont="1" applyFill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11" fillId="5" borderId="36" xfId="53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6" fillId="5" borderId="56" xfId="53" applyFont="1" applyFill="1" applyBorder="1" applyAlignment="1">
      <alignment horizontal="center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7" fillId="5" borderId="78" xfId="53" applyFont="1" applyFill="1" applyBorder="1" applyAlignment="1">
      <alignment horizontal="center" vertical="center" wrapText="1"/>
      <protection/>
    </xf>
    <xf numFmtId="0" fontId="50" fillId="0" borderId="73" xfId="0" applyFont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11" fillId="5" borderId="79" xfId="53" applyFont="1" applyFill="1" applyBorder="1" applyAlignment="1">
      <alignment horizontal="center" vertical="center" wrapText="1"/>
      <protection/>
    </xf>
    <xf numFmtId="0" fontId="7" fillId="5" borderId="80" xfId="53" applyFont="1" applyFill="1" applyBorder="1" applyAlignment="1">
      <alignment horizontal="center" vertical="center" wrapText="1"/>
      <protection/>
    </xf>
    <xf numFmtId="0" fontId="24" fillId="4" borderId="41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6" fillId="5" borderId="57" xfId="53" applyFont="1" applyFill="1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8" fillId="5" borderId="80" xfId="53" applyFont="1" applyFill="1" applyBorder="1" applyAlignment="1">
      <alignment horizontal="center" vertical="center" wrapText="1"/>
      <protection/>
    </xf>
    <xf numFmtId="0" fontId="8" fillId="5" borderId="64" xfId="53" applyFont="1" applyFill="1" applyBorder="1" applyAlignment="1">
      <alignment horizontal="center" vertical="center" wrapText="1"/>
      <protection/>
    </xf>
    <xf numFmtId="0" fontId="6" fillId="5" borderId="73" xfId="53" applyFont="1" applyFill="1" applyBorder="1" applyAlignment="1">
      <alignment horizontal="center" vertical="center" wrapText="1"/>
      <protection/>
    </xf>
    <xf numFmtId="0" fontId="4" fillId="0" borderId="73" xfId="0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44" fillId="4" borderId="40" xfId="0" applyFont="1" applyFill="1" applyBorder="1" applyAlignment="1">
      <alignment horizontal="center" vertical="center" wrapText="1"/>
    </xf>
    <xf numFmtId="0" fontId="44" fillId="4" borderId="47" xfId="0" applyFont="1" applyFill="1" applyBorder="1" applyAlignment="1">
      <alignment horizontal="center" vertical="center" wrapText="1"/>
    </xf>
    <xf numFmtId="0" fontId="15" fillId="34" borderId="48" xfId="53" applyFont="1" applyFill="1" applyBorder="1" applyAlignment="1">
      <alignment horizontal="center" vertical="center" wrapText="1"/>
      <protection/>
    </xf>
    <xf numFmtId="0" fontId="15" fillId="34" borderId="73" xfId="53" applyFont="1" applyFill="1" applyBorder="1" applyAlignment="1">
      <alignment horizontal="center" vertical="center" wrapText="1"/>
      <protection/>
    </xf>
    <xf numFmtId="0" fontId="49" fillId="34" borderId="73" xfId="0" applyFont="1" applyFill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0" fillId="37" borderId="58" xfId="0" applyFont="1" applyFill="1" applyBorder="1" applyAlignment="1">
      <alignment horizontal="center" vertical="center" wrapText="1"/>
    </xf>
    <xf numFmtId="0" fontId="22" fillId="37" borderId="51" xfId="0" applyFont="1" applyFill="1" applyBorder="1" applyAlignment="1">
      <alignment horizontal="center" vertical="center" wrapText="1"/>
    </xf>
    <xf numFmtId="0" fontId="22" fillId="37" borderId="75" xfId="0" applyFont="1" applyFill="1" applyBorder="1" applyAlignment="1">
      <alignment horizontal="center" vertical="center" wrapText="1"/>
    </xf>
    <xf numFmtId="0" fontId="40" fillId="37" borderId="54" xfId="0" applyFont="1" applyFill="1" applyBorder="1" applyAlignment="1">
      <alignment horizontal="center" vertical="center" wrapText="1"/>
    </xf>
    <xf numFmtId="0" fontId="22" fillId="37" borderId="73" xfId="0" applyFont="1" applyFill="1" applyBorder="1" applyAlignment="1">
      <alignment horizontal="center" vertical="center" wrapText="1"/>
    </xf>
    <xf numFmtId="0" fontId="22" fillId="37" borderId="74" xfId="0" applyFont="1" applyFill="1" applyBorder="1" applyAlignment="1">
      <alignment horizontal="center" vertical="center" wrapText="1"/>
    </xf>
    <xf numFmtId="1" fontId="21" fillId="0" borderId="59" xfId="53" applyNumberFormat="1" applyFont="1" applyBorder="1" applyAlignment="1">
      <alignment horizontal="center" vertical="center" wrapText="1"/>
      <protection/>
    </xf>
    <xf numFmtId="0" fontId="39" fillId="35" borderId="73" xfId="0" applyFont="1" applyFill="1" applyBorder="1" applyAlignment="1">
      <alignment horizontal="center" vertical="center" wrapText="1"/>
    </xf>
    <xf numFmtId="0" fontId="36" fillId="35" borderId="48" xfId="0" applyFont="1" applyFill="1" applyBorder="1" applyAlignment="1">
      <alignment horizontal="center" vertical="center" wrapText="1"/>
    </xf>
    <xf numFmtId="0" fontId="69" fillId="34" borderId="27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1" fillId="0" borderId="57" xfId="53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1" fillId="0" borderId="59" xfId="53" applyFont="1" applyBorder="1" applyAlignment="1">
      <alignment horizontal="center" vertical="center" wrapText="1"/>
      <protection/>
    </xf>
    <xf numFmtId="0" fontId="21" fillId="0" borderId="77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1" fillId="0" borderId="60" xfId="53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5" borderId="66" xfId="53" applyFont="1" applyFill="1" applyBorder="1" applyAlignment="1">
      <alignment horizontal="center" vertical="center" wrapText="1"/>
      <protection/>
    </xf>
    <xf numFmtId="0" fontId="13" fillId="4" borderId="66" xfId="0" applyFont="1" applyFill="1" applyBorder="1" applyAlignment="1">
      <alignment horizontal="center" vertical="center" wrapText="1"/>
    </xf>
    <xf numFmtId="0" fontId="44" fillId="4" borderId="68" xfId="0" applyFont="1" applyFill="1" applyBorder="1" applyAlignment="1">
      <alignment horizontal="center" vertical="center" wrapText="1"/>
    </xf>
    <xf numFmtId="0" fontId="44" fillId="4" borderId="69" xfId="0" applyFont="1" applyFill="1" applyBorder="1" applyAlignment="1">
      <alignment horizontal="center" vertical="center" wrapText="1"/>
    </xf>
    <xf numFmtId="0" fontId="79" fillId="34" borderId="27" xfId="0" applyFont="1" applyFill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75" xfId="0" applyFont="1" applyBorder="1" applyAlignment="1">
      <alignment horizontal="center" vertical="center" wrapText="1"/>
    </xf>
    <xf numFmtId="0" fontId="63" fillId="0" borderId="58" xfId="53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72" fillId="5" borderId="29" xfId="53" applyFont="1" applyFill="1" applyBorder="1" applyAlignment="1">
      <alignment horizontal="center" vertical="center" wrapText="1"/>
      <protection/>
    </xf>
    <xf numFmtId="0" fontId="72" fillId="5" borderId="78" xfId="53" applyFont="1" applyFill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top" wrapText="1"/>
      <protection/>
    </xf>
    <xf numFmtId="0" fontId="68" fillId="0" borderId="0" xfId="0" applyFont="1" applyBorder="1" applyAlignment="1">
      <alignment horizontal="center" vertical="top" wrapText="1"/>
    </xf>
    <xf numFmtId="0" fontId="70" fillId="0" borderId="51" xfId="53" applyFont="1" applyBorder="1" applyAlignment="1">
      <alignment horizontal="left" vertical="top" wrapText="1"/>
      <protection/>
    </xf>
    <xf numFmtId="0" fontId="0" fillId="0" borderId="51" xfId="0" applyBorder="1" applyAlignment="1">
      <alignment horizontal="left" vertical="top" wrapText="1"/>
    </xf>
    <xf numFmtId="0" fontId="31" fillId="4" borderId="41" xfId="0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center" vertical="center" wrapText="1"/>
    </xf>
    <xf numFmtId="0" fontId="31" fillId="4" borderId="47" xfId="0" applyFont="1" applyFill="1" applyBorder="1" applyAlignment="1">
      <alignment horizontal="center" vertical="center" wrapText="1"/>
    </xf>
    <xf numFmtId="0" fontId="6" fillId="5" borderId="36" xfId="53" applyFont="1" applyFill="1" applyBorder="1" applyAlignment="1">
      <alignment horizontal="center" vertical="center" wrapText="1"/>
      <protection/>
    </xf>
    <xf numFmtId="0" fontId="6" fillId="5" borderId="81" xfId="53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31" fillId="36" borderId="22" xfId="53" applyFont="1" applyFill="1" applyBorder="1" applyAlignment="1">
      <alignment horizontal="center" vertical="center" wrapText="1"/>
      <protection/>
    </xf>
    <xf numFmtId="0" fontId="145" fillId="36" borderId="2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right" vertical="center" wrapText="1"/>
    </xf>
    <xf numFmtId="20" fontId="36" fillId="0" borderId="48" xfId="0" applyNumberFormat="1" applyFont="1" applyBorder="1" applyAlignment="1">
      <alignment horizontal="center" vertical="center" wrapText="1"/>
    </xf>
    <xf numFmtId="20" fontId="36" fillId="4" borderId="48" xfId="0" applyNumberFormat="1" applyFont="1" applyFill="1" applyBorder="1" applyAlignment="1">
      <alignment horizontal="center" vertical="center" wrapText="1"/>
    </xf>
    <xf numFmtId="0" fontId="43" fillId="35" borderId="74" xfId="0" applyFont="1" applyFill="1" applyBorder="1" applyAlignment="1">
      <alignment horizontal="center" vertical="center" wrapText="1"/>
    </xf>
    <xf numFmtId="0" fontId="67" fillId="0" borderId="73" xfId="0" applyFont="1" applyBorder="1" applyAlignment="1">
      <alignment horizontal="center" vertical="center" wrapText="1"/>
    </xf>
    <xf numFmtId="0" fontId="17" fillId="35" borderId="48" xfId="53" applyFont="1" applyFill="1" applyBorder="1" applyAlignment="1">
      <alignment horizontal="center" vertical="center" wrapText="1"/>
      <protection/>
    </xf>
    <xf numFmtId="0" fontId="19" fillId="34" borderId="54" xfId="53" applyFont="1" applyFill="1" applyBorder="1" applyAlignment="1">
      <alignment horizontal="center" vertical="center" wrapText="1"/>
      <protection/>
    </xf>
    <xf numFmtId="0" fontId="19" fillId="34" borderId="73" xfId="53" applyFont="1" applyFill="1" applyBorder="1" applyAlignment="1">
      <alignment horizontal="center" vertical="center" wrapText="1"/>
      <protection/>
    </xf>
    <xf numFmtId="0" fontId="4" fillId="34" borderId="73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top" wrapText="1"/>
    </xf>
    <xf numFmtId="0" fontId="39" fillId="35" borderId="55" xfId="0" applyFont="1" applyFill="1" applyBorder="1" applyAlignment="1">
      <alignment horizontal="center" wrapText="1"/>
    </xf>
    <xf numFmtId="0" fontId="16" fillId="34" borderId="48" xfId="53" applyFont="1" applyFill="1" applyBorder="1" applyAlignment="1">
      <alignment horizontal="center" vertical="center" wrapText="1"/>
      <protection/>
    </xf>
    <xf numFmtId="0" fontId="16" fillId="34" borderId="73" xfId="53" applyFont="1" applyFill="1" applyBorder="1" applyAlignment="1">
      <alignment horizontal="center" vertical="center" wrapText="1"/>
      <protection/>
    </xf>
    <xf numFmtId="0" fontId="39" fillId="34" borderId="55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25" fillId="34" borderId="27" xfId="53" applyFont="1" applyFill="1" applyBorder="1" applyAlignment="1">
      <alignment horizontal="center" vertical="center" wrapText="1"/>
      <protection/>
    </xf>
    <xf numFmtId="0" fontId="25" fillId="34" borderId="51" xfId="53" applyFont="1" applyFill="1" applyBorder="1" applyAlignment="1">
      <alignment horizontal="center" vertical="center" wrapText="1"/>
      <protection/>
    </xf>
    <xf numFmtId="0" fontId="43" fillId="34" borderId="51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top" wrapText="1"/>
    </xf>
    <xf numFmtId="0" fontId="39" fillId="34" borderId="75" xfId="0" applyFont="1" applyFill="1" applyBorder="1" applyAlignment="1">
      <alignment horizontal="center" vertical="top" wrapText="1"/>
    </xf>
    <xf numFmtId="0" fontId="25" fillId="34" borderId="54" xfId="53" applyFont="1" applyFill="1" applyBorder="1" applyAlignment="1">
      <alignment horizontal="center" vertical="center" wrapText="1"/>
      <protection/>
    </xf>
    <xf numFmtId="0" fontId="25" fillId="34" borderId="73" xfId="53" applyFont="1" applyFill="1" applyBorder="1" applyAlignment="1">
      <alignment horizontal="center" vertical="center" wrapText="1"/>
      <protection/>
    </xf>
    <xf numFmtId="0" fontId="25" fillId="34" borderId="74" xfId="53" applyFont="1" applyFill="1" applyBorder="1" applyAlignment="1">
      <alignment horizontal="center" vertical="center" wrapText="1"/>
      <protection/>
    </xf>
    <xf numFmtId="0" fontId="25" fillId="34" borderId="58" xfId="0" applyFont="1" applyFill="1" applyBorder="1" applyAlignment="1">
      <alignment horizontal="center" wrapText="1"/>
    </xf>
    <xf numFmtId="0" fontId="43" fillId="34" borderId="75" xfId="0" applyFont="1" applyFill="1" applyBorder="1" applyAlignment="1">
      <alignment horizontal="center" wrapText="1"/>
    </xf>
    <xf numFmtId="0" fontId="31" fillId="34" borderId="48" xfId="53" applyFont="1" applyFill="1" applyBorder="1" applyAlignment="1">
      <alignment horizontal="center" vertical="center" wrapText="1"/>
      <protection/>
    </xf>
    <xf numFmtId="0" fontId="31" fillId="34" borderId="73" xfId="53" applyFont="1" applyFill="1" applyBorder="1" applyAlignment="1">
      <alignment horizontal="center" vertical="center" wrapText="1"/>
      <protection/>
    </xf>
    <xf numFmtId="0" fontId="74" fillId="34" borderId="55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39" fillId="34" borderId="74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top" wrapText="1"/>
    </xf>
    <xf numFmtId="0" fontId="23" fillId="34" borderId="75" xfId="0" applyFont="1" applyFill="1" applyBorder="1" applyAlignment="1">
      <alignment horizontal="center" vertical="top" wrapText="1"/>
    </xf>
    <xf numFmtId="0" fontId="36" fillId="20" borderId="54" xfId="0" applyFont="1" applyFill="1" applyBorder="1" applyAlignment="1">
      <alignment horizontal="center" vertical="center" wrapText="1"/>
    </xf>
    <xf numFmtId="0" fontId="36" fillId="20" borderId="73" xfId="0" applyFont="1" applyFill="1" applyBorder="1" applyAlignment="1">
      <alignment horizontal="center" vertical="center" wrapText="1"/>
    </xf>
    <xf numFmtId="0" fontId="36" fillId="20" borderId="74" xfId="0" applyFont="1" applyFill="1" applyBorder="1" applyAlignment="1">
      <alignment horizontal="center" vertical="center" wrapText="1"/>
    </xf>
    <xf numFmtId="1" fontId="21" fillId="0" borderId="77" xfId="53" applyNumberFormat="1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20" borderId="58" xfId="0" applyFont="1" applyFill="1" applyBorder="1" applyAlignment="1">
      <alignment horizontal="center" vertical="center" wrapText="1"/>
    </xf>
    <xf numFmtId="0" fontId="22" fillId="20" borderId="51" xfId="0" applyFont="1" applyFill="1" applyBorder="1" applyAlignment="1">
      <alignment horizontal="center" vertical="center" wrapText="1"/>
    </xf>
    <xf numFmtId="0" fontId="22" fillId="20" borderId="75" xfId="0" applyFont="1" applyFill="1" applyBorder="1" applyAlignment="1">
      <alignment horizontal="center" vertical="center" wrapText="1"/>
    </xf>
    <xf numFmtId="0" fontId="40" fillId="20" borderId="54" xfId="0" applyFont="1" applyFill="1" applyBorder="1" applyAlignment="1">
      <alignment horizontal="center" vertical="center" wrapText="1"/>
    </xf>
    <xf numFmtId="0" fontId="22" fillId="20" borderId="73" xfId="0" applyFont="1" applyFill="1" applyBorder="1" applyAlignment="1">
      <alignment horizontal="center" vertical="center" wrapText="1"/>
    </xf>
    <xf numFmtId="0" fontId="22" fillId="20" borderId="74" xfId="0" applyFont="1" applyFill="1" applyBorder="1" applyAlignment="1">
      <alignment horizontal="center" vertical="center" wrapText="1"/>
    </xf>
    <xf numFmtId="0" fontId="40" fillId="33" borderId="7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40" fillId="33" borderId="58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40" fillId="33" borderId="54" xfId="0" applyFont="1" applyFill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63" fillId="0" borderId="77" xfId="53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63" fillId="0" borderId="70" xfId="53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7" fillId="5" borderId="13" xfId="53" applyFont="1" applyFill="1" applyBorder="1" applyAlignment="1">
      <alignment horizontal="center" vertical="center" wrapText="1"/>
      <protection/>
    </xf>
    <xf numFmtId="0" fontId="8" fillId="5" borderId="78" xfId="53" applyFont="1" applyFill="1" applyBorder="1" applyAlignment="1">
      <alignment horizontal="center" vertical="center" wrapText="1"/>
      <protection/>
    </xf>
    <xf numFmtId="0" fontId="8" fillId="5" borderId="13" xfId="53" applyFont="1" applyFill="1" applyBorder="1" applyAlignment="1">
      <alignment horizontal="center" vertical="center" wrapText="1"/>
      <protection/>
    </xf>
    <xf numFmtId="0" fontId="8" fillId="5" borderId="27" xfId="53" applyFont="1" applyFill="1" applyBorder="1" applyAlignment="1">
      <alignment horizontal="center" vertical="center" wrapText="1"/>
      <protection/>
    </xf>
    <xf numFmtId="0" fontId="6" fillId="5" borderId="74" xfId="53" applyFont="1" applyFill="1" applyBorder="1" applyAlignment="1">
      <alignment horizontal="center" vertical="center" wrapText="1"/>
      <protection/>
    </xf>
    <xf numFmtId="0" fontId="13" fillId="4" borderId="35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1" fillId="5" borderId="28" xfId="53" applyFont="1" applyFill="1" applyBorder="1" applyAlignment="1">
      <alignment horizontal="center" vertical="center" wrapText="1"/>
      <protection/>
    </xf>
    <xf numFmtId="0" fontId="11" fillId="5" borderId="63" xfId="53" applyFont="1" applyFill="1" applyBorder="1" applyAlignment="1">
      <alignment horizontal="center" vertical="center" wrapText="1"/>
      <protection/>
    </xf>
    <xf numFmtId="0" fontId="11" fillId="5" borderId="25" xfId="53" applyFont="1" applyFill="1" applyBorder="1" applyAlignment="1">
      <alignment horizontal="center" vertical="center" wrapText="1"/>
      <protection/>
    </xf>
    <xf numFmtId="0" fontId="17" fillId="35" borderId="55" xfId="53" applyFont="1" applyFill="1" applyBorder="1" applyAlignment="1">
      <alignment horizontal="center" vertical="center" wrapText="1"/>
      <protection/>
    </xf>
    <xf numFmtId="0" fontId="36" fillId="35" borderId="55" xfId="53" applyFont="1" applyFill="1" applyBorder="1" applyAlignment="1">
      <alignment horizontal="center" vertical="center" wrapText="1"/>
      <protection/>
    </xf>
    <xf numFmtId="0" fontId="36" fillId="35" borderId="55" xfId="0" applyFont="1" applyFill="1" applyBorder="1" applyAlignment="1">
      <alignment horizontal="center" vertical="center" wrapText="1"/>
    </xf>
    <xf numFmtId="0" fontId="36" fillId="35" borderId="74" xfId="53" applyFont="1" applyFill="1" applyBorder="1" applyAlignment="1">
      <alignment horizontal="center" vertical="center" wrapText="1"/>
      <protection/>
    </xf>
    <xf numFmtId="0" fontId="36" fillId="34" borderId="55" xfId="53" applyFont="1" applyFill="1" applyBorder="1" applyAlignment="1">
      <alignment horizontal="center" vertical="center" wrapText="1"/>
      <protection/>
    </xf>
    <xf numFmtId="0" fontId="15" fillId="34" borderId="55" xfId="53" applyFont="1" applyFill="1" applyBorder="1" applyAlignment="1">
      <alignment horizontal="center" vertical="center" wrapText="1"/>
      <protection/>
    </xf>
    <xf numFmtId="0" fontId="36" fillId="34" borderId="55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36" fillId="0" borderId="51" xfId="53" applyFont="1" applyBorder="1" applyAlignment="1">
      <alignment horizontal="center" vertical="top" wrapText="1"/>
      <protection/>
    </xf>
    <xf numFmtId="0" fontId="27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2400300</xdr:colOff>
      <xdr:row>0</xdr:row>
      <xdr:rowOff>190500</xdr:rowOff>
    </xdr:from>
    <xdr:to>
      <xdr:col>9</xdr:col>
      <xdr:colOff>2247900</xdr:colOff>
      <xdr:row>0</xdr:row>
      <xdr:rowOff>904875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687175" y="190500"/>
          <a:ext cx="2800350" cy="714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0</xdr:row>
      <xdr:rowOff>180975</xdr:rowOff>
    </xdr:from>
    <xdr:to>
      <xdr:col>2</xdr:col>
      <xdr:colOff>1076325</xdr:colOff>
      <xdr:row>0</xdr:row>
      <xdr:rowOff>1228725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180975"/>
          <a:ext cx="10191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552450</xdr:colOff>
      <xdr:row>0</xdr:row>
      <xdr:rowOff>1257300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5250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95250</xdr:rowOff>
    </xdr:from>
    <xdr:to>
      <xdr:col>7</xdr:col>
      <xdr:colOff>0</xdr:colOff>
      <xdr:row>0</xdr:row>
      <xdr:rowOff>1247775</xdr:rowOff>
    </xdr:to>
    <xdr:pic>
      <xdr:nvPicPr>
        <xdr:cNvPr id="4" name="Рисунок 5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95250"/>
          <a:ext cx="3038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790575</xdr:colOff>
      <xdr:row>0</xdr:row>
      <xdr:rowOff>285750</xdr:rowOff>
    </xdr:from>
    <xdr:to>
      <xdr:col>19</xdr:col>
      <xdr:colOff>600075</xdr:colOff>
      <xdr:row>0</xdr:row>
      <xdr:rowOff>1162050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079325" y="285750"/>
          <a:ext cx="3124200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19050</xdr:colOff>
      <xdr:row>0</xdr:row>
      <xdr:rowOff>276225</xdr:rowOff>
    </xdr:from>
    <xdr:to>
      <xdr:col>2</xdr:col>
      <xdr:colOff>1543050</xdr:colOff>
      <xdr:row>1</xdr:row>
      <xdr:rowOff>371475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276225"/>
          <a:ext cx="15240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1</xdr:col>
      <xdr:colOff>1019175</xdr:colOff>
      <xdr:row>1</xdr:row>
      <xdr:rowOff>438150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209550</xdr:rowOff>
    </xdr:from>
    <xdr:to>
      <xdr:col>9</xdr:col>
      <xdr:colOff>952500</xdr:colOff>
      <xdr:row>0</xdr:row>
      <xdr:rowOff>1247775</xdr:rowOff>
    </xdr:to>
    <xdr:pic>
      <xdr:nvPicPr>
        <xdr:cNvPr id="4" name="Рисунок 5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0" y="209550"/>
          <a:ext cx="3924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257175</xdr:rowOff>
    </xdr:from>
    <xdr:to>
      <xdr:col>15</xdr:col>
      <xdr:colOff>933450</xdr:colOff>
      <xdr:row>1</xdr:row>
      <xdr:rowOff>180975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183850" y="257175"/>
          <a:ext cx="3181350" cy="1047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209550</xdr:colOff>
      <xdr:row>0</xdr:row>
      <xdr:rowOff>228600</xdr:rowOff>
    </xdr:from>
    <xdr:to>
      <xdr:col>2</xdr:col>
      <xdr:colOff>1695450</xdr:colOff>
      <xdr:row>2</xdr:row>
      <xdr:rowOff>47625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76425" y="228600"/>
          <a:ext cx="148590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2</xdr:col>
      <xdr:colOff>57150</xdr:colOff>
      <xdr:row>2</xdr:row>
      <xdr:rowOff>95250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33350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228600</xdr:rowOff>
    </xdr:from>
    <xdr:to>
      <xdr:col>8</xdr:col>
      <xdr:colOff>3419475</xdr:colOff>
      <xdr:row>1</xdr:row>
      <xdr:rowOff>9525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286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981075</xdr:colOff>
      <xdr:row>0</xdr:row>
      <xdr:rowOff>304800</xdr:rowOff>
    </xdr:from>
    <xdr:to>
      <xdr:col>15</xdr:col>
      <xdr:colOff>790575</xdr:colOff>
      <xdr:row>1</xdr:row>
      <xdr:rowOff>228600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336250" y="304800"/>
          <a:ext cx="3190875" cy="1047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1809750</xdr:colOff>
      <xdr:row>1</xdr:row>
      <xdr:rowOff>533400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4859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228600</xdr:rowOff>
    </xdr:from>
    <xdr:to>
      <xdr:col>8</xdr:col>
      <xdr:colOff>3419475</xdr:colOff>
      <xdr:row>1</xdr:row>
      <xdr:rowOff>9525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286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981075</xdr:colOff>
      <xdr:row>0</xdr:row>
      <xdr:rowOff>304800</xdr:rowOff>
    </xdr:from>
    <xdr:to>
      <xdr:col>15</xdr:col>
      <xdr:colOff>790575</xdr:colOff>
      <xdr:row>1</xdr:row>
      <xdr:rowOff>228600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517225" y="304800"/>
          <a:ext cx="3190875" cy="1047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1809750</xdr:colOff>
      <xdr:row>1</xdr:row>
      <xdr:rowOff>533400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4859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228600</xdr:rowOff>
    </xdr:from>
    <xdr:to>
      <xdr:col>8</xdr:col>
      <xdr:colOff>3419475</xdr:colOff>
      <xdr:row>1</xdr:row>
      <xdr:rowOff>9525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286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981075</xdr:colOff>
      <xdr:row>0</xdr:row>
      <xdr:rowOff>304800</xdr:rowOff>
    </xdr:from>
    <xdr:to>
      <xdr:col>15</xdr:col>
      <xdr:colOff>790575</xdr:colOff>
      <xdr:row>1</xdr:row>
      <xdr:rowOff>228600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336250" y="304800"/>
          <a:ext cx="3190875" cy="1047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1809750</xdr:colOff>
      <xdr:row>1</xdr:row>
      <xdr:rowOff>533400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4859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228600</xdr:rowOff>
    </xdr:from>
    <xdr:to>
      <xdr:col>8</xdr:col>
      <xdr:colOff>3419475</xdr:colOff>
      <xdr:row>1</xdr:row>
      <xdr:rowOff>9525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286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400050</xdr:rowOff>
    </xdr:from>
    <xdr:to>
      <xdr:col>15</xdr:col>
      <xdr:colOff>600075</xdr:colOff>
      <xdr:row>1</xdr:row>
      <xdr:rowOff>323850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821650" y="400050"/>
          <a:ext cx="3190875" cy="1047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1809750</xdr:colOff>
      <xdr:row>1</xdr:row>
      <xdr:rowOff>533400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4859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228600</xdr:rowOff>
    </xdr:from>
    <xdr:to>
      <xdr:col>8</xdr:col>
      <xdr:colOff>3419475</xdr:colOff>
      <xdr:row>1</xdr:row>
      <xdr:rowOff>9525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286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981075</xdr:colOff>
      <xdr:row>0</xdr:row>
      <xdr:rowOff>304800</xdr:rowOff>
    </xdr:from>
    <xdr:to>
      <xdr:col>15</xdr:col>
      <xdr:colOff>790575</xdr:colOff>
      <xdr:row>1</xdr:row>
      <xdr:rowOff>228600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726775" y="304800"/>
          <a:ext cx="3190875" cy="1047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1809750</xdr:colOff>
      <xdr:row>1</xdr:row>
      <xdr:rowOff>533400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4859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228600</xdr:rowOff>
    </xdr:from>
    <xdr:to>
      <xdr:col>8</xdr:col>
      <xdr:colOff>3419475</xdr:colOff>
      <xdr:row>1</xdr:row>
      <xdr:rowOff>9525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286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790575</xdr:colOff>
      <xdr:row>0</xdr:row>
      <xdr:rowOff>285750</xdr:rowOff>
    </xdr:from>
    <xdr:to>
      <xdr:col>19</xdr:col>
      <xdr:colOff>600075</xdr:colOff>
      <xdr:row>0</xdr:row>
      <xdr:rowOff>1162050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079325" y="285750"/>
          <a:ext cx="3124200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19050</xdr:colOff>
      <xdr:row>0</xdr:row>
      <xdr:rowOff>276225</xdr:rowOff>
    </xdr:from>
    <xdr:to>
      <xdr:col>2</xdr:col>
      <xdr:colOff>1543050</xdr:colOff>
      <xdr:row>1</xdr:row>
      <xdr:rowOff>371475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276225"/>
          <a:ext cx="15240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1</xdr:col>
      <xdr:colOff>1019175</xdr:colOff>
      <xdr:row>1</xdr:row>
      <xdr:rowOff>438150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1257300</xdr:colOff>
      <xdr:row>0</xdr:row>
      <xdr:rowOff>257175</xdr:rowOff>
    </xdr:from>
    <xdr:to>
      <xdr:col>8</xdr:col>
      <xdr:colOff>2390775</xdr:colOff>
      <xdr:row>0</xdr:row>
      <xdr:rowOff>1295400</xdr:rowOff>
    </xdr:to>
    <xdr:pic>
      <xdr:nvPicPr>
        <xdr:cNvPr id="4" name="Рисунок 5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67975" y="257175"/>
          <a:ext cx="3924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285750</xdr:rowOff>
    </xdr:from>
    <xdr:to>
      <xdr:col>15</xdr:col>
      <xdr:colOff>600075</xdr:colOff>
      <xdr:row>0</xdr:row>
      <xdr:rowOff>1162050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40950" y="285750"/>
          <a:ext cx="3190875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1847850</xdr:colOff>
      <xdr:row>1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524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2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0</xdr:row>
      <xdr:rowOff>180975</xdr:rowOff>
    </xdr:from>
    <xdr:to>
      <xdr:col>8</xdr:col>
      <xdr:colOff>3295650</xdr:colOff>
      <xdr:row>0</xdr:row>
      <xdr:rowOff>1085850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87200" y="180975"/>
          <a:ext cx="2943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285750</xdr:rowOff>
    </xdr:from>
    <xdr:to>
      <xdr:col>15</xdr:col>
      <xdr:colOff>600075</xdr:colOff>
      <xdr:row>0</xdr:row>
      <xdr:rowOff>1162050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40950" y="285750"/>
          <a:ext cx="3190875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1847850</xdr:colOff>
      <xdr:row>1</xdr:row>
      <xdr:rowOff>390525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524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1</xdr:row>
      <xdr:rowOff>466725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228600</xdr:rowOff>
    </xdr:from>
    <xdr:to>
      <xdr:col>8</xdr:col>
      <xdr:colOff>3619500</xdr:colOff>
      <xdr:row>0</xdr:row>
      <xdr:rowOff>1333500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0025" y="228600"/>
          <a:ext cx="3524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285750</xdr:rowOff>
    </xdr:from>
    <xdr:to>
      <xdr:col>15</xdr:col>
      <xdr:colOff>600075</xdr:colOff>
      <xdr:row>0</xdr:row>
      <xdr:rowOff>1162050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0" y="285750"/>
          <a:ext cx="3190875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1847850</xdr:colOff>
      <xdr:row>1</xdr:row>
      <xdr:rowOff>390525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524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1</xdr:row>
      <xdr:rowOff>466725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228600</xdr:rowOff>
    </xdr:from>
    <xdr:to>
      <xdr:col>8</xdr:col>
      <xdr:colOff>3619500</xdr:colOff>
      <xdr:row>0</xdr:row>
      <xdr:rowOff>1333500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44325" y="228600"/>
          <a:ext cx="3524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285750</xdr:rowOff>
    </xdr:from>
    <xdr:to>
      <xdr:col>15</xdr:col>
      <xdr:colOff>600075</xdr:colOff>
      <xdr:row>0</xdr:row>
      <xdr:rowOff>1162050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145750" y="285750"/>
          <a:ext cx="3190875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1847850</xdr:colOff>
      <xdr:row>1</xdr:row>
      <xdr:rowOff>390525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524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1</xdr:row>
      <xdr:rowOff>466725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228600</xdr:rowOff>
    </xdr:from>
    <xdr:to>
      <xdr:col>8</xdr:col>
      <xdr:colOff>3619500</xdr:colOff>
      <xdr:row>0</xdr:row>
      <xdr:rowOff>1333500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228600"/>
          <a:ext cx="3524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0</xdr:row>
      <xdr:rowOff>285750</xdr:rowOff>
    </xdr:from>
    <xdr:to>
      <xdr:col>13</xdr:col>
      <xdr:colOff>857250</xdr:colOff>
      <xdr:row>1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755100" y="285750"/>
          <a:ext cx="2981325" cy="1114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0</xdr:row>
      <xdr:rowOff>295275</xdr:rowOff>
    </xdr:from>
    <xdr:to>
      <xdr:col>2</xdr:col>
      <xdr:colOff>1847850</xdr:colOff>
      <xdr:row>1</xdr:row>
      <xdr:rowOff>390525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295275"/>
          <a:ext cx="1524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123825</xdr:colOff>
      <xdr:row>1</xdr:row>
      <xdr:rowOff>466725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1771650</xdr:colOff>
      <xdr:row>0</xdr:row>
      <xdr:rowOff>180975</xdr:rowOff>
    </xdr:from>
    <xdr:to>
      <xdr:col>8</xdr:col>
      <xdr:colOff>2390775</xdr:colOff>
      <xdr:row>0</xdr:row>
      <xdr:rowOff>1285875</xdr:rowOff>
    </xdr:to>
    <xdr:pic>
      <xdr:nvPicPr>
        <xdr:cNvPr id="4" name="Рисунок 4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48975" y="180975"/>
          <a:ext cx="3524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3248025</xdr:colOff>
      <xdr:row>0</xdr:row>
      <xdr:rowOff>314325</xdr:rowOff>
    </xdr:from>
    <xdr:to>
      <xdr:col>12</xdr:col>
      <xdr:colOff>752475</xdr:colOff>
      <xdr:row>1</xdr:row>
      <xdr:rowOff>28575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40900" y="314325"/>
          <a:ext cx="49720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400050</xdr:colOff>
      <xdr:row>0</xdr:row>
      <xdr:rowOff>295275</xdr:rowOff>
    </xdr:from>
    <xdr:to>
      <xdr:col>2</xdr:col>
      <xdr:colOff>1924050</xdr:colOff>
      <xdr:row>1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47875" y="295275"/>
          <a:ext cx="1524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0</xdr:row>
      <xdr:rowOff>180975</xdr:rowOff>
    </xdr:from>
    <xdr:to>
      <xdr:col>2</xdr:col>
      <xdr:colOff>142875</xdr:colOff>
      <xdr:row>1</xdr:row>
      <xdr:rowOff>447675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14954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1266825</xdr:colOff>
      <xdr:row>0</xdr:row>
      <xdr:rowOff>285750</xdr:rowOff>
    </xdr:from>
    <xdr:to>
      <xdr:col>8</xdr:col>
      <xdr:colOff>2819400</xdr:colOff>
      <xdr:row>1</xdr:row>
      <xdr:rowOff>19050</xdr:rowOff>
    </xdr:to>
    <xdr:pic>
      <xdr:nvPicPr>
        <xdr:cNvPr id="4" name="Рисунок 8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39450" y="285750"/>
          <a:ext cx="524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2400300</xdr:colOff>
      <xdr:row>0</xdr:row>
      <xdr:rowOff>190500</xdr:rowOff>
    </xdr:from>
    <xdr:to>
      <xdr:col>9</xdr:col>
      <xdr:colOff>2247900</xdr:colOff>
      <xdr:row>0</xdr:row>
      <xdr:rowOff>904875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687175" y="190500"/>
          <a:ext cx="2800350" cy="714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0</xdr:row>
      <xdr:rowOff>180975</xdr:rowOff>
    </xdr:from>
    <xdr:to>
      <xdr:col>2</xdr:col>
      <xdr:colOff>1076325</xdr:colOff>
      <xdr:row>0</xdr:row>
      <xdr:rowOff>1228725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180975"/>
          <a:ext cx="10191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552450</xdr:colOff>
      <xdr:row>0</xdr:row>
      <xdr:rowOff>1257300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5250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95250</xdr:rowOff>
    </xdr:from>
    <xdr:to>
      <xdr:col>7</xdr:col>
      <xdr:colOff>0</xdr:colOff>
      <xdr:row>0</xdr:row>
      <xdr:rowOff>1247775</xdr:rowOff>
    </xdr:to>
    <xdr:pic>
      <xdr:nvPicPr>
        <xdr:cNvPr id="4" name="Рисунок 5" descr="logo_butenko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95250"/>
          <a:ext cx="3038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8"/>
  <sheetViews>
    <sheetView view="pageBreakPreview" zoomScale="62" zoomScaleSheetLayoutView="62" workbookViewId="0" topLeftCell="A31">
      <selection activeCell="B45" sqref="B45:J45"/>
    </sheetView>
  </sheetViews>
  <sheetFormatPr defaultColWidth="9.140625" defaultRowHeight="12.75"/>
  <cols>
    <col min="1" max="1" width="9.140625" style="1" customWidth="1"/>
    <col min="2" max="2" width="9.8515625" style="19" customWidth="1"/>
    <col min="3" max="3" width="53.421875" style="2" customWidth="1"/>
    <col min="4" max="4" width="14.421875" style="1" customWidth="1"/>
    <col min="5" max="5" width="11.140625" style="1" customWidth="1"/>
    <col min="6" max="6" width="11.00390625" style="1" customWidth="1"/>
    <col min="7" max="7" width="30.28125" style="1" customWidth="1"/>
    <col min="8" max="8" width="36.421875" style="1" hidden="1" customWidth="1"/>
    <col min="9" max="9" width="44.28125" style="1" customWidth="1"/>
    <col min="10" max="10" width="37.140625" style="26" customWidth="1"/>
    <col min="11" max="16384" width="9.140625" style="1" customWidth="1"/>
  </cols>
  <sheetData>
    <row r="1" spans="1:10" ht="101.25" customHeight="1">
      <c r="A1" s="559"/>
      <c r="B1" s="560"/>
      <c r="C1" s="560"/>
      <c r="D1" s="560"/>
      <c r="E1" s="560"/>
      <c r="F1" s="560"/>
      <c r="G1" s="560"/>
      <c r="H1" s="560"/>
      <c r="I1" s="560"/>
      <c r="J1" s="560"/>
    </row>
    <row r="2" spans="1:10" s="3" customFormat="1" ht="39" customHeight="1">
      <c r="A2" s="561" t="s">
        <v>136</v>
      </c>
      <c r="B2" s="561"/>
      <c r="C2" s="561"/>
      <c r="D2" s="561"/>
      <c r="E2" s="561"/>
      <c r="F2" s="561"/>
      <c r="G2" s="561"/>
      <c r="H2" s="561"/>
      <c r="I2" s="561"/>
      <c r="J2" s="561"/>
    </row>
    <row r="3" spans="1:10" s="3" customFormat="1" ht="24.75" customHeight="1">
      <c r="A3" s="562" t="s">
        <v>236</v>
      </c>
      <c r="B3" s="563"/>
      <c r="C3" s="563"/>
      <c r="D3" s="563"/>
      <c r="E3" s="563"/>
      <c r="F3" s="563"/>
      <c r="G3" s="563"/>
      <c r="H3" s="563"/>
      <c r="I3" s="563"/>
      <c r="J3" s="563"/>
    </row>
    <row r="4" spans="1:10" s="3" customFormat="1" ht="27" customHeight="1">
      <c r="A4" s="564" t="s">
        <v>9</v>
      </c>
      <c r="B4" s="564"/>
      <c r="C4" s="564"/>
      <c r="D4" s="564"/>
      <c r="E4" s="564"/>
      <c r="F4" s="564"/>
      <c r="G4" s="564"/>
      <c r="H4" s="564"/>
      <c r="I4" s="564"/>
      <c r="J4" s="564"/>
    </row>
    <row r="5" spans="1:10" s="3" customFormat="1" ht="27" customHeight="1">
      <c r="A5" s="565">
        <v>42266</v>
      </c>
      <c r="B5" s="564"/>
      <c r="C5" s="564"/>
      <c r="D5" s="564"/>
      <c r="E5" s="564"/>
      <c r="F5" s="564"/>
      <c r="G5" s="564"/>
      <c r="H5" s="564"/>
      <c r="I5" s="564"/>
      <c r="J5" s="564"/>
    </row>
    <row r="6" spans="1:10" s="3" customFormat="1" ht="50.25" customHeight="1" thickBot="1">
      <c r="A6" s="566" t="s">
        <v>259</v>
      </c>
      <c r="B6" s="566"/>
      <c r="C6" s="566"/>
      <c r="D6" s="566"/>
      <c r="E6" s="566"/>
      <c r="F6" s="566"/>
      <c r="G6" s="566"/>
      <c r="H6" s="566"/>
      <c r="I6" s="566"/>
      <c r="J6" s="566"/>
    </row>
    <row r="7" spans="1:10" s="4" customFormat="1" ht="19.5" customHeight="1">
      <c r="A7" s="569" t="s">
        <v>0</v>
      </c>
      <c r="B7" s="549" t="s">
        <v>4</v>
      </c>
      <c r="C7" s="557" t="s">
        <v>1</v>
      </c>
      <c r="D7" s="553" t="s">
        <v>6</v>
      </c>
      <c r="E7" s="553" t="s">
        <v>5</v>
      </c>
      <c r="F7" s="553" t="s">
        <v>39</v>
      </c>
      <c r="G7" s="567" t="s">
        <v>3</v>
      </c>
      <c r="H7" s="544" t="s">
        <v>16</v>
      </c>
      <c r="I7" s="551" t="s">
        <v>17</v>
      </c>
      <c r="J7" s="546" t="s">
        <v>18</v>
      </c>
    </row>
    <row r="8" spans="1:10" s="4" customFormat="1" ht="62.25" customHeight="1" thickBot="1">
      <c r="A8" s="570"/>
      <c r="B8" s="550"/>
      <c r="C8" s="558"/>
      <c r="D8" s="554"/>
      <c r="E8" s="554"/>
      <c r="F8" s="554"/>
      <c r="G8" s="568"/>
      <c r="H8" s="545"/>
      <c r="I8" s="552"/>
      <c r="J8" s="547"/>
    </row>
    <row r="9" spans="1:10" s="5" customFormat="1" ht="33.75" customHeight="1" thickBot="1">
      <c r="A9" s="542" t="s">
        <v>237</v>
      </c>
      <c r="B9" s="543"/>
      <c r="C9" s="543"/>
      <c r="D9" s="543"/>
      <c r="E9" s="543"/>
      <c r="F9" s="543"/>
      <c r="G9" s="543"/>
      <c r="H9" s="499"/>
      <c r="I9" s="540">
        <v>0.3958333333333333</v>
      </c>
      <c r="J9" s="541"/>
    </row>
    <row r="10" spans="1:10" s="5" customFormat="1" ht="33.75" customHeight="1" thickBot="1">
      <c r="A10" s="497" t="s">
        <v>41</v>
      </c>
      <c r="B10" s="498"/>
      <c r="C10" s="498"/>
      <c r="D10" s="498"/>
      <c r="E10" s="498"/>
      <c r="F10" s="498"/>
      <c r="G10" s="498"/>
      <c r="H10" s="499"/>
      <c r="I10" s="518">
        <v>0.4166666666666667</v>
      </c>
      <c r="J10" s="519"/>
    </row>
    <row r="11" spans="1:10" s="5" customFormat="1" ht="28.5" customHeight="1" thickBot="1">
      <c r="A11" s="548" t="s">
        <v>34</v>
      </c>
      <c r="B11" s="506"/>
      <c r="C11" s="80" t="s">
        <v>35</v>
      </c>
      <c r="D11" s="505" t="s">
        <v>37</v>
      </c>
      <c r="E11" s="505"/>
      <c r="F11" s="506"/>
      <c r="G11" s="493" t="s">
        <v>38</v>
      </c>
      <c r="H11" s="494"/>
      <c r="I11" s="522" t="s">
        <v>40</v>
      </c>
      <c r="J11" s="523"/>
    </row>
    <row r="12" spans="1:10" s="5" customFormat="1" ht="47.25" customHeight="1" thickBot="1">
      <c r="A12" s="529" t="s">
        <v>33</v>
      </c>
      <c r="B12" s="508"/>
      <c r="C12" s="81" t="s">
        <v>36</v>
      </c>
      <c r="D12" s="507" t="s">
        <v>127</v>
      </c>
      <c r="E12" s="507"/>
      <c r="F12" s="508"/>
      <c r="G12" s="491"/>
      <c r="H12" s="492"/>
      <c r="I12" s="524" t="s">
        <v>155</v>
      </c>
      <c r="J12" s="525"/>
    </row>
    <row r="13" spans="1:10" s="5" customFormat="1" ht="54" customHeight="1">
      <c r="A13" s="95">
        <v>1</v>
      </c>
      <c r="B13" s="242">
        <v>15</v>
      </c>
      <c r="C13" s="244" t="s">
        <v>222</v>
      </c>
      <c r="D13" s="243"/>
      <c r="E13" s="97" t="s">
        <v>20</v>
      </c>
      <c r="F13" s="246"/>
      <c r="G13" s="247" t="s">
        <v>146</v>
      </c>
      <c r="H13" s="161"/>
      <c r="I13" s="247" t="s">
        <v>144</v>
      </c>
      <c r="J13" s="161" t="s">
        <v>115</v>
      </c>
    </row>
    <row r="14" spans="1:10" s="5" customFormat="1" ht="54" customHeight="1">
      <c r="A14" s="95">
        <v>2</v>
      </c>
      <c r="B14" s="242">
        <v>14</v>
      </c>
      <c r="C14" s="244" t="s">
        <v>253</v>
      </c>
      <c r="D14" s="243">
        <v>2005</v>
      </c>
      <c r="E14" s="97" t="s">
        <v>20</v>
      </c>
      <c r="F14" s="246"/>
      <c r="G14" s="247" t="s">
        <v>240</v>
      </c>
      <c r="H14" s="161"/>
      <c r="I14" s="247" t="s">
        <v>144</v>
      </c>
      <c r="J14" s="161" t="s">
        <v>115</v>
      </c>
    </row>
    <row r="15" spans="1:10" s="5" customFormat="1" ht="54" customHeight="1">
      <c r="A15" s="95">
        <v>3</v>
      </c>
      <c r="B15" s="242">
        <v>59</v>
      </c>
      <c r="C15" s="245" t="s">
        <v>254</v>
      </c>
      <c r="D15" s="243">
        <v>2004</v>
      </c>
      <c r="E15" s="97" t="s">
        <v>94</v>
      </c>
      <c r="F15" s="246"/>
      <c r="G15" s="247" t="s">
        <v>241</v>
      </c>
      <c r="H15" s="161"/>
      <c r="I15" s="247" t="s">
        <v>242</v>
      </c>
      <c r="J15" s="161" t="s">
        <v>243</v>
      </c>
    </row>
    <row r="16" spans="1:10" s="5" customFormat="1" ht="54" customHeight="1">
      <c r="A16" s="95">
        <v>4</v>
      </c>
      <c r="B16" s="242">
        <v>5</v>
      </c>
      <c r="C16" s="244" t="s">
        <v>252</v>
      </c>
      <c r="D16" s="243">
        <v>2001</v>
      </c>
      <c r="E16" s="97" t="s">
        <v>20</v>
      </c>
      <c r="F16" s="246"/>
      <c r="G16" s="247" t="s">
        <v>238</v>
      </c>
      <c r="H16" s="161" t="s">
        <v>239</v>
      </c>
      <c r="I16" s="247" t="s">
        <v>116</v>
      </c>
      <c r="J16" s="161" t="s">
        <v>142</v>
      </c>
    </row>
    <row r="17" spans="1:10" s="5" customFormat="1" ht="54" customHeight="1">
      <c r="A17" s="95">
        <v>5</v>
      </c>
      <c r="B17" s="242">
        <v>4</v>
      </c>
      <c r="C17" s="244" t="s">
        <v>255</v>
      </c>
      <c r="D17" s="243"/>
      <c r="E17" s="97" t="s">
        <v>7</v>
      </c>
      <c r="F17" s="246"/>
      <c r="G17" s="247" t="s">
        <v>244</v>
      </c>
      <c r="H17" s="161"/>
      <c r="I17" s="247" t="s">
        <v>116</v>
      </c>
      <c r="J17" s="161" t="s">
        <v>142</v>
      </c>
    </row>
    <row r="18" spans="1:10" s="5" customFormat="1" ht="54" customHeight="1">
      <c r="A18" s="95">
        <v>6</v>
      </c>
      <c r="B18" s="242">
        <v>52</v>
      </c>
      <c r="C18" s="244" t="s">
        <v>257</v>
      </c>
      <c r="D18" s="243"/>
      <c r="E18" s="97" t="s">
        <v>7</v>
      </c>
      <c r="F18" s="246"/>
      <c r="G18" s="247" t="s">
        <v>248</v>
      </c>
      <c r="H18" s="161"/>
      <c r="I18" s="247" t="s">
        <v>249</v>
      </c>
      <c r="J18" s="161" t="s">
        <v>234</v>
      </c>
    </row>
    <row r="19" spans="1:10" s="5" customFormat="1" ht="54" customHeight="1">
      <c r="A19" s="95">
        <v>7</v>
      </c>
      <c r="B19" s="242">
        <v>81</v>
      </c>
      <c r="C19" s="248" t="s">
        <v>258</v>
      </c>
      <c r="D19" s="249"/>
      <c r="E19" s="121" t="s">
        <v>7</v>
      </c>
      <c r="F19" s="250"/>
      <c r="G19" s="251" t="s">
        <v>296</v>
      </c>
      <c r="H19" s="252"/>
      <c r="I19" s="251" t="s">
        <v>250</v>
      </c>
      <c r="J19" s="252" t="s">
        <v>251</v>
      </c>
    </row>
    <row r="20" spans="1:10" s="5" customFormat="1" ht="54" customHeight="1">
      <c r="A20" s="95">
        <v>8</v>
      </c>
      <c r="B20" s="242">
        <v>22</v>
      </c>
      <c r="C20" s="244" t="s">
        <v>223</v>
      </c>
      <c r="D20" s="243"/>
      <c r="E20" s="97" t="s">
        <v>7</v>
      </c>
      <c r="F20" s="246"/>
      <c r="G20" s="247" t="s">
        <v>152</v>
      </c>
      <c r="H20" s="161"/>
      <c r="I20" s="247" t="s">
        <v>144</v>
      </c>
      <c r="J20" s="161" t="s">
        <v>115</v>
      </c>
    </row>
    <row r="21" spans="1:10" s="5" customFormat="1" ht="54" customHeight="1">
      <c r="A21" s="95">
        <v>9</v>
      </c>
      <c r="B21" s="242">
        <v>12</v>
      </c>
      <c r="C21" s="244" t="s">
        <v>289</v>
      </c>
      <c r="D21" s="243"/>
      <c r="E21" s="97"/>
      <c r="F21" s="246" t="s">
        <v>7</v>
      </c>
      <c r="G21" s="247" t="s">
        <v>149</v>
      </c>
      <c r="H21" s="161"/>
      <c r="I21" s="247" t="s">
        <v>144</v>
      </c>
      <c r="J21" s="161" t="s">
        <v>115</v>
      </c>
    </row>
    <row r="22" spans="1:10" s="5" customFormat="1" ht="54" customHeight="1" thickBot="1">
      <c r="A22" s="95">
        <v>10</v>
      </c>
      <c r="B22" s="242">
        <v>38</v>
      </c>
      <c r="C22" s="244" t="s">
        <v>256</v>
      </c>
      <c r="D22" s="243">
        <v>1973</v>
      </c>
      <c r="E22" s="97"/>
      <c r="F22" s="246"/>
      <c r="G22" s="247" t="s">
        <v>247</v>
      </c>
      <c r="H22" s="161"/>
      <c r="I22" s="247" t="s">
        <v>90</v>
      </c>
      <c r="J22" s="161" t="s">
        <v>8</v>
      </c>
    </row>
    <row r="23" spans="1:10" s="5" customFormat="1" ht="33.75" customHeight="1" thickBot="1">
      <c r="A23" s="542" t="s">
        <v>260</v>
      </c>
      <c r="B23" s="543"/>
      <c r="C23" s="543"/>
      <c r="D23" s="543"/>
      <c r="E23" s="543"/>
      <c r="F23" s="543"/>
      <c r="G23" s="543"/>
      <c r="H23" s="499"/>
      <c r="I23" s="540">
        <v>0.4513888888888889</v>
      </c>
      <c r="J23" s="541"/>
    </row>
    <row r="24" spans="1:10" s="5" customFormat="1" ht="27" customHeight="1" thickBot="1">
      <c r="A24" s="497" t="s">
        <v>42</v>
      </c>
      <c r="B24" s="498"/>
      <c r="C24" s="498"/>
      <c r="D24" s="498"/>
      <c r="E24" s="498"/>
      <c r="F24" s="498"/>
      <c r="G24" s="498"/>
      <c r="H24" s="499"/>
      <c r="I24" s="518">
        <v>0.46527777777777773</v>
      </c>
      <c r="J24" s="519"/>
    </row>
    <row r="25" spans="1:10" s="5" customFormat="1" ht="28.5" customHeight="1" thickBot="1">
      <c r="A25" s="486" t="s">
        <v>34</v>
      </c>
      <c r="B25" s="513"/>
      <c r="C25" s="92" t="s">
        <v>35</v>
      </c>
      <c r="D25" s="514" t="s">
        <v>37</v>
      </c>
      <c r="E25" s="489"/>
      <c r="F25" s="490"/>
      <c r="G25" s="493" t="s">
        <v>38</v>
      </c>
      <c r="H25" s="494"/>
      <c r="I25" s="514" t="s">
        <v>40</v>
      </c>
      <c r="J25" s="528"/>
    </row>
    <row r="26" spans="1:10" s="5" customFormat="1" ht="47.25" customHeight="1" thickBot="1">
      <c r="A26" s="529" t="s">
        <v>43</v>
      </c>
      <c r="B26" s="530"/>
      <c r="C26" s="81" t="s">
        <v>36</v>
      </c>
      <c r="D26" s="531" t="s">
        <v>261</v>
      </c>
      <c r="E26" s="532"/>
      <c r="F26" s="533"/>
      <c r="G26" s="495"/>
      <c r="H26" s="496"/>
      <c r="I26" s="524" t="s">
        <v>262</v>
      </c>
      <c r="J26" s="525"/>
    </row>
    <row r="27" spans="1:10" s="5" customFormat="1" ht="33" customHeight="1">
      <c r="A27" s="95">
        <v>1</v>
      </c>
      <c r="B27" s="242">
        <v>95</v>
      </c>
      <c r="C27" s="245" t="s">
        <v>98</v>
      </c>
      <c r="D27" s="253">
        <v>1984</v>
      </c>
      <c r="E27" s="99"/>
      <c r="F27" s="254" t="s">
        <v>263</v>
      </c>
      <c r="G27" s="247" t="s">
        <v>272</v>
      </c>
      <c r="H27" s="161"/>
      <c r="I27" s="247" t="s">
        <v>86</v>
      </c>
      <c r="J27" s="161" t="s">
        <v>8</v>
      </c>
    </row>
    <row r="28" spans="1:10" s="5" customFormat="1" ht="33" customHeight="1">
      <c r="A28" s="95">
        <v>2</v>
      </c>
      <c r="B28" s="242">
        <v>1</v>
      </c>
      <c r="C28" s="245" t="s">
        <v>159</v>
      </c>
      <c r="D28" s="253">
        <v>1963</v>
      </c>
      <c r="E28" s="99"/>
      <c r="F28" s="254" t="s">
        <v>263</v>
      </c>
      <c r="G28" s="247" t="s">
        <v>264</v>
      </c>
      <c r="H28" s="161" t="s">
        <v>265</v>
      </c>
      <c r="I28" s="255" t="s">
        <v>266</v>
      </c>
      <c r="J28" s="161" t="s">
        <v>8</v>
      </c>
    </row>
    <row r="29" spans="1:10" s="5" customFormat="1" ht="33" customHeight="1">
      <c r="A29" s="95">
        <v>3</v>
      </c>
      <c r="B29" s="242">
        <v>33</v>
      </c>
      <c r="C29" s="245" t="s">
        <v>267</v>
      </c>
      <c r="D29" s="253">
        <v>1992</v>
      </c>
      <c r="E29" s="99"/>
      <c r="F29" s="254"/>
      <c r="G29" s="247" t="s">
        <v>268</v>
      </c>
      <c r="H29" s="161"/>
      <c r="I29" s="247" t="s">
        <v>153</v>
      </c>
      <c r="J29" s="161" t="s">
        <v>119</v>
      </c>
    </row>
    <row r="30" spans="1:10" s="5" customFormat="1" ht="33" customHeight="1">
      <c r="A30" s="95">
        <v>4</v>
      </c>
      <c r="B30" s="242">
        <v>58</v>
      </c>
      <c r="C30" s="245" t="s">
        <v>156</v>
      </c>
      <c r="D30" s="253">
        <v>1986</v>
      </c>
      <c r="E30" s="99"/>
      <c r="F30" s="254" t="s">
        <v>298</v>
      </c>
      <c r="G30" s="247" t="s">
        <v>157</v>
      </c>
      <c r="H30" s="161"/>
      <c r="I30" s="247" t="s">
        <v>269</v>
      </c>
      <c r="J30" s="161" t="s">
        <v>158</v>
      </c>
    </row>
    <row r="31" spans="1:10" s="5" customFormat="1" ht="33" customHeight="1">
      <c r="A31" s="95">
        <v>5</v>
      </c>
      <c r="B31" s="242">
        <v>64</v>
      </c>
      <c r="C31" s="245" t="s">
        <v>270</v>
      </c>
      <c r="D31" s="253">
        <v>1967</v>
      </c>
      <c r="E31" s="99"/>
      <c r="F31" s="254" t="s">
        <v>298</v>
      </c>
      <c r="G31" s="247" t="s">
        <v>271</v>
      </c>
      <c r="H31" s="161"/>
      <c r="I31" s="247" t="s">
        <v>242</v>
      </c>
      <c r="J31" s="162" t="s">
        <v>243</v>
      </c>
    </row>
    <row r="32" spans="1:10" s="5" customFormat="1" ht="33" customHeight="1">
      <c r="A32" s="95">
        <v>6</v>
      </c>
      <c r="B32" s="242">
        <v>59</v>
      </c>
      <c r="C32" s="257" t="s">
        <v>299</v>
      </c>
      <c r="D32" s="253">
        <v>2004</v>
      </c>
      <c r="E32" s="99"/>
      <c r="F32" s="254" t="s">
        <v>94</v>
      </c>
      <c r="G32" s="247" t="s">
        <v>241</v>
      </c>
      <c r="H32" s="161"/>
      <c r="I32" s="247" t="s">
        <v>242</v>
      </c>
      <c r="J32" s="162" t="s">
        <v>243</v>
      </c>
    </row>
    <row r="33" spans="1:10" s="5" customFormat="1" ht="33" customHeight="1">
      <c r="A33" s="95">
        <v>7</v>
      </c>
      <c r="B33" s="242">
        <v>67</v>
      </c>
      <c r="C33" s="245" t="s">
        <v>179</v>
      </c>
      <c r="D33" s="253">
        <v>1972</v>
      </c>
      <c r="E33" s="99"/>
      <c r="F33" s="254" t="s">
        <v>263</v>
      </c>
      <c r="G33" s="247" t="s">
        <v>295</v>
      </c>
      <c r="H33" s="161"/>
      <c r="I33" s="255" t="s">
        <v>178</v>
      </c>
      <c r="J33" s="161" t="s">
        <v>8</v>
      </c>
    </row>
    <row r="34" spans="1:10" s="5" customFormat="1" ht="33" customHeight="1">
      <c r="A34" s="95">
        <v>8</v>
      </c>
      <c r="B34" s="242">
        <v>106</v>
      </c>
      <c r="C34" s="245" t="s">
        <v>162</v>
      </c>
      <c r="D34" s="253">
        <v>1973</v>
      </c>
      <c r="E34" s="99"/>
      <c r="F34" s="254" t="s">
        <v>263</v>
      </c>
      <c r="G34" s="247" t="s">
        <v>275</v>
      </c>
      <c r="H34" s="161"/>
      <c r="I34" s="247" t="s">
        <v>171</v>
      </c>
      <c r="J34" s="161" t="s">
        <v>8</v>
      </c>
    </row>
    <row r="35" spans="1:10" s="5" customFormat="1" ht="33" customHeight="1">
      <c r="A35" s="95">
        <v>9</v>
      </c>
      <c r="B35" s="242">
        <v>96</v>
      </c>
      <c r="C35" s="245" t="s">
        <v>273</v>
      </c>
      <c r="D35" s="253">
        <v>1996</v>
      </c>
      <c r="E35" s="99"/>
      <c r="F35" s="254"/>
      <c r="G35" s="247" t="s">
        <v>274</v>
      </c>
      <c r="H35" s="161"/>
      <c r="I35" s="247" t="s">
        <v>86</v>
      </c>
      <c r="J35" s="162" t="s">
        <v>98</v>
      </c>
    </row>
    <row r="36" spans="1:10" s="5" customFormat="1" ht="33" customHeight="1">
      <c r="A36" s="95">
        <v>10</v>
      </c>
      <c r="B36" s="242">
        <v>5</v>
      </c>
      <c r="C36" s="245" t="s">
        <v>141</v>
      </c>
      <c r="D36" s="253">
        <v>2001</v>
      </c>
      <c r="E36" s="99"/>
      <c r="F36" s="254" t="s">
        <v>20</v>
      </c>
      <c r="G36" s="247" t="s">
        <v>238</v>
      </c>
      <c r="H36" s="161" t="s">
        <v>239</v>
      </c>
      <c r="I36" s="247" t="s">
        <v>116</v>
      </c>
      <c r="J36" s="161" t="s">
        <v>142</v>
      </c>
    </row>
    <row r="37" spans="1:10" s="5" customFormat="1" ht="36.75" customHeight="1">
      <c r="A37" s="95">
        <v>11</v>
      </c>
      <c r="B37" s="242">
        <v>32</v>
      </c>
      <c r="C37" s="245" t="s">
        <v>335</v>
      </c>
      <c r="D37" s="253"/>
      <c r="E37" s="99" t="s">
        <v>7</v>
      </c>
      <c r="F37" s="254"/>
      <c r="G37" s="247" t="s">
        <v>329</v>
      </c>
      <c r="H37" s="161"/>
      <c r="I37" s="255" t="s">
        <v>153</v>
      </c>
      <c r="J37" s="161" t="s">
        <v>119</v>
      </c>
    </row>
    <row r="38" spans="1:10" s="5" customFormat="1" ht="33" customHeight="1">
      <c r="A38" s="95">
        <v>12</v>
      </c>
      <c r="B38" s="242">
        <v>4</v>
      </c>
      <c r="C38" s="245" t="s">
        <v>286</v>
      </c>
      <c r="D38" s="253"/>
      <c r="E38" s="99"/>
      <c r="F38" s="254" t="s">
        <v>7</v>
      </c>
      <c r="G38" s="247" t="s">
        <v>244</v>
      </c>
      <c r="H38" s="161"/>
      <c r="I38" s="247" t="s">
        <v>116</v>
      </c>
      <c r="J38" s="161" t="s">
        <v>142</v>
      </c>
    </row>
    <row r="39" spans="1:10" s="5" customFormat="1" ht="33" customHeight="1">
      <c r="A39" s="95">
        <v>13</v>
      </c>
      <c r="B39" s="242">
        <v>52</v>
      </c>
      <c r="C39" s="245" t="s">
        <v>287</v>
      </c>
      <c r="D39" s="253"/>
      <c r="E39" s="99"/>
      <c r="F39" s="254" t="s">
        <v>7</v>
      </c>
      <c r="G39" s="247" t="s">
        <v>248</v>
      </c>
      <c r="H39" s="161"/>
      <c r="I39" s="255" t="s">
        <v>249</v>
      </c>
      <c r="J39" s="162" t="s">
        <v>234</v>
      </c>
    </row>
    <row r="40" spans="1:10" s="5" customFormat="1" ht="33" customHeight="1">
      <c r="A40" s="95">
        <v>14</v>
      </c>
      <c r="B40" s="242">
        <v>13</v>
      </c>
      <c r="C40" s="245" t="s">
        <v>289</v>
      </c>
      <c r="D40" s="253"/>
      <c r="E40" s="99" t="s">
        <v>7</v>
      </c>
      <c r="F40" s="254"/>
      <c r="G40" s="247" t="s">
        <v>121</v>
      </c>
      <c r="H40" s="161"/>
      <c r="I40" s="255" t="s">
        <v>144</v>
      </c>
      <c r="J40" s="161" t="s">
        <v>115</v>
      </c>
    </row>
    <row r="41" spans="1:10" s="5" customFormat="1" ht="33" customHeight="1">
      <c r="A41" s="95">
        <v>15</v>
      </c>
      <c r="B41" s="242">
        <v>45</v>
      </c>
      <c r="C41" s="245" t="s">
        <v>291</v>
      </c>
      <c r="D41" s="253">
        <v>1962</v>
      </c>
      <c r="E41" s="99"/>
      <c r="F41" s="254" t="s">
        <v>7</v>
      </c>
      <c r="G41" s="247" t="s">
        <v>280</v>
      </c>
      <c r="H41" s="161"/>
      <c r="I41" s="247" t="s">
        <v>160</v>
      </c>
      <c r="J41" s="161" t="s">
        <v>125</v>
      </c>
    </row>
    <row r="42" spans="1:10" s="5" customFormat="1" ht="33" customHeight="1">
      <c r="A42" s="95">
        <v>16</v>
      </c>
      <c r="B42" s="242">
        <v>2</v>
      </c>
      <c r="C42" s="245" t="s">
        <v>288</v>
      </c>
      <c r="D42" s="253">
        <v>1979</v>
      </c>
      <c r="E42" s="99"/>
      <c r="F42" s="254" t="s">
        <v>7</v>
      </c>
      <c r="G42" s="255" t="s">
        <v>276</v>
      </c>
      <c r="H42" s="161" t="s">
        <v>277</v>
      </c>
      <c r="I42" s="255" t="s">
        <v>266</v>
      </c>
      <c r="J42" s="161" t="s">
        <v>159</v>
      </c>
    </row>
    <row r="43" spans="1:10" s="5" customFormat="1" ht="33" customHeight="1">
      <c r="A43" s="95">
        <v>17</v>
      </c>
      <c r="B43" s="242">
        <v>73</v>
      </c>
      <c r="C43" s="245" t="s">
        <v>292</v>
      </c>
      <c r="D43" s="253">
        <v>1983</v>
      </c>
      <c r="E43" s="99"/>
      <c r="F43" s="254" t="s">
        <v>7</v>
      </c>
      <c r="G43" s="247" t="s">
        <v>281</v>
      </c>
      <c r="H43" s="161"/>
      <c r="I43" s="247" t="s">
        <v>282</v>
      </c>
      <c r="J43" s="161" t="s">
        <v>297</v>
      </c>
    </row>
    <row r="44" spans="1:10" s="5" customFormat="1" ht="33" customHeight="1">
      <c r="A44" s="95">
        <v>18</v>
      </c>
      <c r="B44" s="242">
        <v>74</v>
      </c>
      <c r="C44" s="245" t="s">
        <v>293</v>
      </c>
      <c r="D44" s="253">
        <v>1987</v>
      </c>
      <c r="E44" s="99"/>
      <c r="F44" s="254" t="s">
        <v>7</v>
      </c>
      <c r="G44" s="247" t="s">
        <v>284</v>
      </c>
      <c r="H44" s="161"/>
      <c r="I44" s="247" t="s">
        <v>282</v>
      </c>
      <c r="J44" s="161" t="s">
        <v>297</v>
      </c>
    </row>
    <row r="45" spans="1:10" s="5" customFormat="1" ht="33" customHeight="1">
      <c r="A45" s="95">
        <v>19</v>
      </c>
      <c r="B45" s="242">
        <v>75</v>
      </c>
      <c r="C45" s="245" t="s">
        <v>294</v>
      </c>
      <c r="D45" s="253">
        <v>1990</v>
      </c>
      <c r="E45" s="99"/>
      <c r="F45" s="254" t="s">
        <v>7</v>
      </c>
      <c r="G45" s="247" t="s">
        <v>285</v>
      </c>
      <c r="H45" s="161"/>
      <c r="I45" s="247" t="s">
        <v>282</v>
      </c>
      <c r="J45" s="161" t="s">
        <v>297</v>
      </c>
    </row>
    <row r="46" spans="1:10" s="5" customFormat="1" ht="33" customHeight="1" thickBot="1">
      <c r="A46" s="95">
        <v>20</v>
      </c>
      <c r="B46" s="242">
        <v>39</v>
      </c>
      <c r="C46" s="245" t="s">
        <v>290</v>
      </c>
      <c r="D46" s="253">
        <v>1962</v>
      </c>
      <c r="E46" s="99"/>
      <c r="F46" s="254" t="s">
        <v>7</v>
      </c>
      <c r="G46" s="247" t="s">
        <v>279</v>
      </c>
      <c r="H46" s="161"/>
      <c r="I46" s="247" t="s">
        <v>90</v>
      </c>
      <c r="J46" s="161" t="s">
        <v>246</v>
      </c>
    </row>
    <row r="47" spans="1:10" s="5" customFormat="1" ht="41.25" customHeight="1" thickBot="1">
      <c r="A47" s="542" t="s">
        <v>64</v>
      </c>
      <c r="B47" s="543"/>
      <c r="C47" s="543"/>
      <c r="D47" s="543"/>
      <c r="E47" s="543"/>
      <c r="F47" s="543"/>
      <c r="G47" s="543"/>
      <c r="H47" s="499"/>
      <c r="I47" s="540">
        <v>0.513888888888889</v>
      </c>
      <c r="J47" s="541"/>
    </row>
    <row r="48" spans="1:10" s="5" customFormat="1" ht="41.25" customHeight="1" thickBot="1">
      <c r="A48" s="497" t="s">
        <v>44</v>
      </c>
      <c r="B48" s="498"/>
      <c r="C48" s="498"/>
      <c r="D48" s="498"/>
      <c r="E48" s="498"/>
      <c r="F48" s="498"/>
      <c r="G48" s="498"/>
      <c r="H48" s="499"/>
      <c r="I48" s="518">
        <v>0.5277777777777778</v>
      </c>
      <c r="J48" s="519"/>
    </row>
    <row r="49" spans="1:10" s="5" customFormat="1" ht="28.5" customHeight="1" thickBot="1">
      <c r="A49" s="486" t="s">
        <v>34</v>
      </c>
      <c r="B49" s="513"/>
      <c r="C49" s="92" t="s">
        <v>35</v>
      </c>
      <c r="D49" s="514" t="s">
        <v>37</v>
      </c>
      <c r="E49" s="489"/>
      <c r="F49" s="490"/>
      <c r="G49" s="493" t="s">
        <v>38</v>
      </c>
      <c r="H49" s="494"/>
      <c r="I49" s="514" t="s">
        <v>40</v>
      </c>
      <c r="J49" s="528"/>
    </row>
    <row r="50" spans="1:10" s="5" customFormat="1" ht="76.5" customHeight="1" thickBot="1">
      <c r="A50" s="529" t="s">
        <v>45</v>
      </c>
      <c r="B50" s="530"/>
      <c r="C50" s="81" t="s">
        <v>46</v>
      </c>
      <c r="D50" s="500" t="s">
        <v>128</v>
      </c>
      <c r="E50" s="501"/>
      <c r="F50" s="502"/>
      <c r="G50" s="495"/>
      <c r="H50" s="496"/>
      <c r="I50" s="555" t="s">
        <v>300</v>
      </c>
      <c r="J50" s="556"/>
    </row>
    <row r="51" spans="1:10" s="5" customFormat="1" ht="36.75" customHeight="1">
      <c r="A51" s="258">
        <v>1</v>
      </c>
      <c r="B51" s="260">
        <v>91</v>
      </c>
      <c r="C51" s="261" t="s">
        <v>114</v>
      </c>
      <c r="D51" s="262"/>
      <c r="E51" s="263"/>
      <c r="F51" s="264"/>
      <c r="G51" s="265" t="s">
        <v>315</v>
      </c>
      <c r="H51" s="266"/>
      <c r="I51" s="267" t="s">
        <v>86</v>
      </c>
      <c r="J51" s="266" t="s">
        <v>8</v>
      </c>
    </row>
    <row r="52" spans="1:10" s="5" customFormat="1" ht="36.75" customHeight="1">
      <c r="A52" s="95">
        <v>2</v>
      </c>
      <c r="B52" s="242">
        <v>55</v>
      </c>
      <c r="C52" s="245" t="s">
        <v>154</v>
      </c>
      <c r="D52" s="253">
        <v>1984</v>
      </c>
      <c r="E52" s="99" t="s">
        <v>87</v>
      </c>
      <c r="F52" s="254"/>
      <c r="G52" s="247" t="s">
        <v>309</v>
      </c>
      <c r="H52" s="161"/>
      <c r="I52" s="255" t="s">
        <v>171</v>
      </c>
      <c r="J52" s="161" t="s">
        <v>162</v>
      </c>
    </row>
    <row r="53" spans="1:10" s="5" customFormat="1" ht="36.75" customHeight="1">
      <c r="A53" s="95">
        <v>3</v>
      </c>
      <c r="B53" s="242">
        <v>56</v>
      </c>
      <c r="C53" s="245" t="s">
        <v>165</v>
      </c>
      <c r="D53" s="253">
        <v>1990</v>
      </c>
      <c r="E53" s="99" t="s">
        <v>7</v>
      </c>
      <c r="F53" s="254"/>
      <c r="G53" s="247" t="s">
        <v>310</v>
      </c>
      <c r="H53" s="161"/>
      <c r="I53" s="255" t="s">
        <v>171</v>
      </c>
      <c r="J53" s="161" t="s">
        <v>162</v>
      </c>
    </row>
    <row r="54" spans="1:10" s="5" customFormat="1" ht="36.75" customHeight="1">
      <c r="A54" s="95">
        <v>4</v>
      </c>
      <c r="B54" s="242">
        <v>27</v>
      </c>
      <c r="C54" s="245" t="s">
        <v>176</v>
      </c>
      <c r="D54" s="253">
        <v>1991</v>
      </c>
      <c r="E54" s="99" t="s">
        <v>87</v>
      </c>
      <c r="F54" s="254"/>
      <c r="G54" s="247" t="s">
        <v>304</v>
      </c>
      <c r="H54" s="161"/>
      <c r="I54" s="255" t="s">
        <v>191</v>
      </c>
      <c r="J54" s="161" t="s">
        <v>192</v>
      </c>
    </row>
    <row r="55" spans="1:10" s="5" customFormat="1" ht="36.75" customHeight="1">
      <c r="A55" s="95">
        <v>5</v>
      </c>
      <c r="B55" s="242">
        <v>28</v>
      </c>
      <c r="C55" s="245" t="s">
        <v>173</v>
      </c>
      <c r="D55" s="253">
        <v>1994</v>
      </c>
      <c r="E55" s="99" t="s">
        <v>87</v>
      </c>
      <c r="F55" s="254"/>
      <c r="G55" s="247" t="s">
        <v>305</v>
      </c>
      <c r="H55" s="161"/>
      <c r="I55" s="255" t="s">
        <v>191</v>
      </c>
      <c r="J55" s="161" t="s">
        <v>192</v>
      </c>
    </row>
    <row r="56" spans="1:10" s="5" customFormat="1" ht="36.75" customHeight="1">
      <c r="A56" s="95">
        <v>6</v>
      </c>
      <c r="B56" s="242">
        <v>31</v>
      </c>
      <c r="C56" s="245" t="s">
        <v>308</v>
      </c>
      <c r="D56" s="253">
        <v>1990</v>
      </c>
      <c r="E56" s="99" t="s">
        <v>87</v>
      </c>
      <c r="F56" s="254"/>
      <c r="G56" s="247" t="s">
        <v>143</v>
      </c>
      <c r="H56" s="161"/>
      <c r="I56" s="255" t="s">
        <v>191</v>
      </c>
      <c r="J56" s="161" t="s">
        <v>192</v>
      </c>
    </row>
    <row r="57" spans="1:10" s="5" customFormat="1" ht="36.75" customHeight="1">
      <c r="A57" s="95">
        <v>7</v>
      </c>
      <c r="B57" s="242">
        <v>30</v>
      </c>
      <c r="C57" s="245" t="s">
        <v>306</v>
      </c>
      <c r="D57" s="253">
        <v>2001</v>
      </c>
      <c r="E57" s="99" t="s">
        <v>85</v>
      </c>
      <c r="F57" s="254"/>
      <c r="G57" s="247" t="s">
        <v>307</v>
      </c>
      <c r="H57" s="161"/>
      <c r="I57" s="255" t="s">
        <v>191</v>
      </c>
      <c r="J57" s="161" t="s">
        <v>192</v>
      </c>
    </row>
    <row r="58" spans="1:10" s="5" customFormat="1" ht="36.75" customHeight="1">
      <c r="A58" s="95">
        <v>8</v>
      </c>
      <c r="B58" s="242">
        <v>96</v>
      </c>
      <c r="C58" s="245" t="s">
        <v>273</v>
      </c>
      <c r="D58" s="253">
        <v>1996</v>
      </c>
      <c r="E58" s="99"/>
      <c r="F58" s="254"/>
      <c r="G58" s="247" t="s">
        <v>274</v>
      </c>
      <c r="H58" s="161"/>
      <c r="I58" s="255" t="s">
        <v>86</v>
      </c>
      <c r="J58" s="100" t="s">
        <v>98</v>
      </c>
    </row>
    <row r="59" spans="1:10" s="5" customFormat="1" ht="33" customHeight="1">
      <c r="A59" s="95">
        <v>9</v>
      </c>
      <c r="B59" s="242">
        <v>95</v>
      </c>
      <c r="C59" s="245" t="s">
        <v>98</v>
      </c>
      <c r="D59" s="253">
        <v>1984</v>
      </c>
      <c r="E59" s="99"/>
      <c r="F59" s="254" t="s">
        <v>263</v>
      </c>
      <c r="G59" s="247" t="s">
        <v>272</v>
      </c>
      <c r="H59" s="161"/>
      <c r="I59" s="247" t="s">
        <v>86</v>
      </c>
      <c r="J59" s="161" t="s">
        <v>8</v>
      </c>
    </row>
    <row r="60" spans="1:10" s="5" customFormat="1" ht="36.75" customHeight="1">
      <c r="A60" s="95">
        <v>10</v>
      </c>
      <c r="B60" s="242">
        <v>6</v>
      </c>
      <c r="C60" s="245" t="s">
        <v>301</v>
      </c>
      <c r="D60" s="253">
        <v>1982</v>
      </c>
      <c r="E60" s="99"/>
      <c r="F60" s="254"/>
      <c r="G60" s="247" t="s">
        <v>122</v>
      </c>
      <c r="H60" s="161"/>
      <c r="I60" s="255" t="s">
        <v>116</v>
      </c>
      <c r="J60" s="161" t="s">
        <v>142</v>
      </c>
    </row>
    <row r="61" spans="1:10" s="5" customFormat="1" ht="36.75" customHeight="1">
      <c r="A61" s="95">
        <v>11</v>
      </c>
      <c r="B61" s="242">
        <v>101</v>
      </c>
      <c r="C61" s="245" t="s">
        <v>319</v>
      </c>
      <c r="D61" s="253">
        <v>1956</v>
      </c>
      <c r="E61" s="99" t="s">
        <v>89</v>
      </c>
      <c r="F61" s="254"/>
      <c r="G61" s="247" t="s">
        <v>320</v>
      </c>
      <c r="H61" s="161"/>
      <c r="I61" s="255" t="s">
        <v>321</v>
      </c>
      <c r="J61" s="161" t="s">
        <v>322</v>
      </c>
    </row>
    <row r="62" spans="1:10" s="5" customFormat="1" ht="36.75" customHeight="1">
      <c r="A62" s="95">
        <v>12</v>
      </c>
      <c r="B62" s="242">
        <v>102</v>
      </c>
      <c r="C62" s="245" t="s">
        <v>322</v>
      </c>
      <c r="D62" s="253">
        <v>1980</v>
      </c>
      <c r="E62" s="99" t="s">
        <v>87</v>
      </c>
      <c r="F62" s="254"/>
      <c r="G62" s="247" t="s">
        <v>323</v>
      </c>
      <c r="H62" s="161"/>
      <c r="I62" s="255" t="s">
        <v>321</v>
      </c>
      <c r="J62" s="100" t="s">
        <v>319</v>
      </c>
    </row>
    <row r="63" spans="1:10" s="5" customFormat="1" ht="36.75" customHeight="1">
      <c r="A63" s="95">
        <v>13</v>
      </c>
      <c r="B63" s="242">
        <v>82</v>
      </c>
      <c r="C63" s="245" t="s">
        <v>312</v>
      </c>
      <c r="D63" s="253">
        <v>2000</v>
      </c>
      <c r="E63" s="99" t="s">
        <v>85</v>
      </c>
      <c r="F63" s="254"/>
      <c r="G63" s="247" t="s">
        <v>313</v>
      </c>
      <c r="H63" s="161"/>
      <c r="I63" s="255" t="s">
        <v>250</v>
      </c>
      <c r="J63" s="161" t="s">
        <v>251</v>
      </c>
    </row>
    <row r="64" spans="1:10" s="5" customFormat="1" ht="36.75" customHeight="1">
      <c r="A64" s="95">
        <v>14</v>
      </c>
      <c r="B64" s="242">
        <v>83</v>
      </c>
      <c r="C64" s="245" t="s">
        <v>164</v>
      </c>
      <c r="D64" s="253">
        <v>1996</v>
      </c>
      <c r="E64" s="99" t="s">
        <v>85</v>
      </c>
      <c r="F64" s="254"/>
      <c r="G64" s="247" t="s">
        <v>314</v>
      </c>
      <c r="H64" s="161"/>
      <c r="I64" s="255" t="s">
        <v>86</v>
      </c>
      <c r="J64" s="161" t="s">
        <v>172</v>
      </c>
    </row>
    <row r="65" spans="1:10" s="5" customFormat="1" ht="36.75" customHeight="1">
      <c r="A65" s="95">
        <v>15</v>
      </c>
      <c r="B65" s="242">
        <v>97</v>
      </c>
      <c r="C65" s="245" t="s">
        <v>316</v>
      </c>
      <c r="D65" s="253">
        <v>1998</v>
      </c>
      <c r="E65" s="99" t="s">
        <v>85</v>
      </c>
      <c r="F65" s="254"/>
      <c r="G65" s="247" t="s">
        <v>317</v>
      </c>
      <c r="H65" s="161"/>
      <c r="I65" s="255" t="s">
        <v>86</v>
      </c>
      <c r="J65" s="161" t="s">
        <v>318</v>
      </c>
    </row>
    <row r="66" spans="1:10" s="5" customFormat="1" ht="36.75" customHeight="1">
      <c r="A66" s="95">
        <v>16</v>
      </c>
      <c r="B66" s="242">
        <v>8</v>
      </c>
      <c r="C66" s="245" t="s">
        <v>334</v>
      </c>
      <c r="D66" s="253"/>
      <c r="E66" s="99" t="s">
        <v>7</v>
      </c>
      <c r="F66" s="254"/>
      <c r="G66" s="247" t="s">
        <v>151</v>
      </c>
      <c r="H66" s="161"/>
      <c r="I66" s="255" t="s">
        <v>144</v>
      </c>
      <c r="J66" s="161" t="s">
        <v>115</v>
      </c>
    </row>
    <row r="67" spans="1:10" s="5" customFormat="1" ht="36.75" customHeight="1">
      <c r="A67" s="95">
        <v>17</v>
      </c>
      <c r="B67" s="242">
        <v>18</v>
      </c>
      <c r="C67" s="245" t="s">
        <v>302</v>
      </c>
      <c r="D67" s="253">
        <v>2000</v>
      </c>
      <c r="E67" s="99" t="s">
        <v>93</v>
      </c>
      <c r="F67" s="254"/>
      <c r="G67" s="247" t="s">
        <v>182</v>
      </c>
      <c r="H67" s="161"/>
      <c r="I67" s="255" t="s">
        <v>144</v>
      </c>
      <c r="J67" s="161" t="s">
        <v>115</v>
      </c>
    </row>
    <row r="68" spans="1:10" s="5" customFormat="1" ht="36.75" customHeight="1">
      <c r="A68" s="95">
        <v>18</v>
      </c>
      <c r="B68" s="242">
        <v>19</v>
      </c>
      <c r="C68" s="245" t="s">
        <v>303</v>
      </c>
      <c r="D68" s="253">
        <v>1999</v>
      </c>
      <c r="E68" s="99" t="s">
        <v>94</v>
      </c>
      <c r="F68" s="254"/>
      <c r="G68" s="247" t="s">
        <v>212</v>
      </c>
      <c r="H68" s="161"/>
      <c r="I68" s="255" t="s">
        <v>144</v>
      </c>
      <c r="J68" s="161" t="s">
        <v>115</v>
      </c>
    </row>
    <row r="69" spans="1:10" s="5" customFormat="1" ht="36.75" customHeight="1">
      <c r="A69" s="95">
        <v>19</v>
      </c>
      <c r="B69" s="242">
        <v>15</v>
      </c>
      <c r="C69" s="245" t="s">
        <v>145</v>
      </c>
      <c r="D69" s="253"/>
      <c r="E69" s="99" t="s">
        <v>20</v>
      </c>
      <c r="F69" s="254"/>
      <c r="G69" s="247" t="s">
        <v>146</v>
      </c>
      <c r="H69" s="161"/>
      <c r="I69" s="255" t="s">
        <v>144</v>
      </c>
      <c r="J69" s="161" t="s">
        <v>115</v>
      </c>
    </row>
    <row r="70" spans="1:10" s="5" customFormat="1" ht="36.75" customHeight="1">
      <c r="A70" s="95">
        <v>20</v>
      </c>
      <c r="B70" s="242">
        <v>2</v>
      </c>
      <c r="C70" s="245" t="s">
        <v>288</v>
      </c>
      <c r="D70" s="253">
        <v>1979</v>
      </c>
      <c r="E70" s="99" t="s">
        <v>7</v>
      </c>
      <c r="F70" s="254"/>
      <c r="G70" s="255" t="s">
        <v>276</v>
      </c>
      <c r="H70" s="161" t="s">
        <v>277</v>
      </c>
      <c r="I70" s="255" t="s">
        <v>266</v>
      </c>
      <c r="J70" s="161" t="s">
        <v>159</v>
      </c>
    </row>
    <row r="71" spans="1:10" s="5" customFormat="1" ht="36.75" customHeight="1">
      <c r="A71" s="95">
        <v>21</v>
      </c>
      <c r="B71" s="242">
        <v>81</v>
      </c>
      <c r="C71" s="245" t="s">
        <v>333</v>
      </c>
      <c r="D71" s="253"/>
      <c r="E71" s="99" t="s">
        <v>7</v>
      </c>
      <c r="F71" s="254"/>
      <c r="G71" s="247" t="s">
        <v>296</v>
      </c>
      <c r="H71" s="161"/>
      <c r="I71" s="255" t="s">
        <v>250</v>
      </c>
      <c r="J71" s="161" t="s">
        <v>251</v>
      </c>
    </row>
    <row r="72" spans="1:10" s="5" customFormat="1" ht="36.75" customHeight="1">
      <c r="A72" s="95">
        <v>22</v>
      </c>
      <c r="B72" s="242">
        <v>46</v>
      </c>
      <c r="C72" s="245" t="s">
        <v>291</v>
      </c>
      <c r="D72" s="253">
        <v>1962</v>
      </c>
      <c r="E72" s="99" t="s">
        <v>7</v>
      </c>
      <c r="F72" s="254"/>
      <c r="G72" s="247" t="s">
        <v>100</v>
      </c>
      <c r="H72" s="161"/>
      <c r="I72" s="255" t="s">
        <v>160</v>
      </c>
      <c r="J72" s="161" t="s">
        <v>125</v>
      </c>
    </row>
    <row r="73" spans="1:10" s="5" customFormat="1" ht="36.75" customHeight="1">
      <c r="A73" s="95">
        <v>23</v>
      </c>
      <c r="B73" s="242">
        <v>54</v>
      </c>
      <c r="C73" s="245" t="s">
        <v>336</v>
      </c>
      <c r="D73" s="253">
        <v>1968</v>
      </c>
      <c r="E73" s="99" t="s">
        <v>7</v>
      </c>
      <c r="F73" s="254"/>
      <c r="G73" s="256" t="s">
        <v>167</v>
      </c>
      <c r="H73" s="161"/>
      <c r="I73" s="255" t="s">
        <v>171</v>
      </c>
      <c r="J73" s="161" t="s">
        <v>162</v>
      </c>
    </row>
    <row r="74" spans="1:10" s="5" customFormat="1" ht="36.75" customHeight="1">
      <c r="A74" s="95">
        <v>24</v>
      </c>
      <c r="B74" s="242">
        <v>65</v>
      </c>
      <c r="C74" s="245" t="s">
        <v>337</v>
      </c>
      <c r="D74" s="253"/>
      <c r="E74" s="99" t="s">
        <v>7</v>
      </c>
      <c r="F74" s="254"/>
      <c r="G74" s="247" t="s">
        <v>331</v>
      </c>
      <c r="H74" s="161"/>
      <c r="I74" s="255" t="s">
        <v>178</v>
      </c>
      <c r="J74" s="161" t="s">
        <v>179</v>
      </c>
    </row>
    <row r="75" spans="1:10" s="5" customFormat="1" ht="36.75" customHeight="1">
      <c r="A75" s="95">
        <v>25</v>
      </c>
      <c r="B75" s="242">
        <v>109</v>
      </c>
      <c r="C75" s="245" t="s">
        <v>429</v>
      </c>
      <c r="D75" s="253"/>
      <c r="E75" s="99" t="s">
        <v>7</v>
      </c>
      <c r="F75" s="254"/>
      <c r="G75" s="255" t="s">
        <v>369</v>
      </c>
      <c r="H75" s="161"/>
      <c r="I75" s="255" t="s">
        <v>327</v>
      </c>
      <c r="J75" s="161" t="s">
        <v>324</v>
      </c>
    </row>
    <row r="76" spans="1:10" s="5" customFormat="1" ht="36.75" customHeight="1">
      <c r="A76" s="95">
        <v>26</v>
      </c>
      <c r="B76" s="242">
        <v>104</v>
      </c>
      <c r="C76" s="245" t="s">
        <v>338</v>
      </c>
      <c r="D76" s="253">
        <v>1980</v>
      </c>
      <c r="E76" s="99" t="s">
        <v>7</v>
      </c>
      <c r="F76" s="254"/>
      <c r="G76" s="247" t="s">
        <v>332</v>
      </c>
      <c r="H76" s="161"/>
      <c r="I76" s="255" t="s">
        <v>171</v>
      </c>
      <c r="J76" s="161" t="s">
        <v>162</v>
      </c>
    </row>
    <row r="77" spans="1:10" s="5" customFormat="1" ht="36.75" customHeight="1">
      <c r="A77" s="95">
        <v>27</v>
      </c>
      <c r="B77" s="242">
        <v>40</v>
      </c>
      <c r="C77" s="245" t="s">
        <v>290</v>
      </c>
      <c r="D77" s="253">
        <v>1962</v>
      </c>
      <c r="E77" s="99" t="s">
        <v>7</v>
      </c>
      <c r="F77" s="254"/>
      <c r="G77" s="247" t="s">
        <v>330</v>
      </c>
      <c r="H77" s="161"/>
      <c r="I77" s="255" t="s">
        <v>90</v>
      </c>
      <c r="J77" s="161" t="s">
        <v>246</v>
      </c>
    </row>
    <row r="78" spans="1:10" s="5" customFormat="1" ht="36.75" customHeight="1">
      <c r="A78" s="95">
        <v>28</v>
      </c>
      <c r="B78" s="242">
        <v>9</v>
      </c>
      <c r="C78" s="245" t="s">
        <v>334</v>
      </c>
      <c r="D78" s="253"/>
      <c r="E78" s="99" t="s">
        <v>7</v>
      </c>
      <c r="F78" s="254"/>
      <c r="G78" s="247" t="s">
        <v>188</v>
      </c>
      <c r="H78" s="161"/>
      <c r="I78" s="255" t="s">
        <v>144</v>
      </c>
      <c r="J78" s="161" t="s">
        <v>115</v>
      </c>
    </row>
    <row r="79" spans="1:10" s="5" customFormat="1" ht="36.75" customHeight="1">
      <c r="A79" s="95">
        <v>29</v>
      </c>
      <c r="B79" s="272">
        <v>108</v>
      </c>
      <c r="C79" s="273" t="s">
        <v>324</v>
      </c>
      <c r="D79" s="274">
        <v>1990</v>
      </c>
      <c r="E79" s="275" t="s">
        <v>89</v>
      </c>
      <c r="F79" s="276"/>
      <c r="G79" s="251" t="s">
        <v>325</v>
      </c>
      <c r="H79" s="252" t="s">
        <v>326</v>
      </c>
      <c r="I79" s="277" t="s">
        <v>327</v>
      </c>
      <c r="J79" s="252" t="s">
        <v>328</v>
      </c>
    </row>
    <row r="80" spans="1:10" s="5" customFormat="1" ht="36.75" customHeight="1" thickBot="1">
      <c r="A80" s="271">
        <v>30</v>
      </c>
      <c r="B80" s="272">
        <v>36</v>
      </c>
      <c r="C80" s="273" t="s">
        <v>119</v>
      </c>
      <c r="D80" s="274">
        <v>1964</v>
      </c>
      <c r="E80" s="275" t="s">
        <v>89</v>
      </c>
      <c r="F80" s="276"/>
      <c r="G80" s="348" t="s">
        <v>420</v>
      </c>
      <c r="H80" s="251"/>
      <c r="I80" s="252" t="s">
        <v>153</v>
      </c>
      <c r="J80" s="277" t="s">
        <v>8</v>
      </c>
    </row>
    <row r="81" spans="1:10" s="5" customFormat="1" ht="41.25" customHeight="1" thickBot="1">
      <c r="A81" s="497" t="s">
        <v>47</v>
      </c>
      <c r="B81" s="498"/>
      <c r="C81" s="498"/>
      <c r="D81" s="498"/>
      <c r="E81" s="498"/>
      <c r="F81" s="498"/>
      <c r="G81" s="498"/>
      <c r="H81" s="499"/>
      <c r="I81" s="518">
        <v>0.5902777777777778</v>
      </c>
      <c r="J81" s="519"/>
    </row>
    <row r="82" spans="1:10" s="5" customFormat="1" ht="28.5" customHeight="1" thickBot="1">
      <c r="A82" s="486" t="s">
        <v>34</v>
      </c>
      <c r="B82" s="513"/>
      <c r="C82" s="92" t="s">
        <v>35</v>
      </c>
      <c r="D82" s="514" t="s">
        <v>37</v>
      </c>
      <c r="E82" s="489"/>
      <c r="F82" s="490"/>
      <c r="G82" s="493" t="s">
        <v>38</v>
      </c>
      <c r="H82" s="494"/>
      <c r="I82" s="514" t="s">
        <v>40</v>
      </c>
      <c r="J82" s="528"/>
    </row>
    <row r="83" spans="1:10" s="5" customFormat="1" ht="47.25" customHeight="1" thickBot="1">
      <c r="A83" s="511" t="s">
        <v>48</v>
      </c>
      <c r="B83" s="512"/>
      <c r="C83" s="74" t="s">
        <v>49</v>
      </c>
      <c r="D83" s="483" t="s">
        <v>129</v>
      </c>
      <c r="E83" s="484"/>
      <c r="F83" s="485"/>
      <c r="G83" s="509"/>
      <c r="H83" s="510"/>
      <c r="I83" s="526" t="s">
        <v>372</v>
      </c>
      <c r="J83" s="527"/>
    </row>
    <row r="84" spans="1:10" s="5" customFormat="1" ht="36.75" customHeight="1">
      <c r="A84" s="95">
        <v>1</v>
      </c>
      <c r="B84" s="242">
        <v>60</v>
      </c>
      <c r="C84" s="245" t="s">
        <v>344</v>
      </c>
      <c r="D84" s="253">
        <v>1997</v>
      </c>
      <c r="E84" s="99" t="s">
        <v>87</v>
      </c>
      <c r="F84" s="254"/>
      <c r="G84" s="255" t="s">
        <v>345</v>
      </c>
      <c r="H84" s="161"/>
      <c r="I84" s="255" t="s">
        <v>242</v>
      </c>
      <c r="J84" s="100" t="s">
        <v>243</v>
      </c>
    </row>
    <row r="85" spans="1:10" s="5" customFormat="1" ht="36.75" customHeight="1">
      <c r="A85" s="95">
        <v>2</v>
      </c>
      <c r="B85" s="242">
        <v>6</v>
      </c>
      <c r="C85" s="245" t="s">
        <v>301</v>
      </c>
      <c r="D85" s="253">
        <v>1982</v>
      </c>
      <c r="E85" s="99"/>
      <c r="F85" s="254"/>
      <c r="G85" s="255" t="s">
        <v>122</v>
      </c>
      <c r="H85" s="161"/>
      <c r="I85" s="255" t="s">
        <v>116</v>
      </c>
      <c r="J85" s="161" t="s">
        <v>142</v>
      </c>
    </row>
    <row r="86" spans="1:10" s="5" customFormat="1" ht="36.75" customHeight="1">
      <c r="A86" s="95">
        <v>3</v>
      </c>
      <c r="B86" s="242">
        <v>41</v>
      </c>
      <c r="C86" s="245" t="s">
        <v>278</v>
      </c>
      <c r="D86" s="253">
        <v>1962</v>
      </c>
      <c r="E86" s="99" t="s">
        <v>7</v>
      </c>
      <c r="F86" s="254"/>
      <c r="G86" s="255" t="s">
        <v>342</v>
      </c>
      <c r="H86" s="161"/>
      <c r="I86" s="255" t="s">
        <v>90</v>
      </c>
      <c r="J86" s="161" t="s">
        <v>246</v>
      </c>
    </row>
    <row r="87" spans="1:10" s="5" customFormat="1" ht="36.75" customHeight="1">
      <c r="A87" s="95">
        <v>4</v>
      </c>
      <c r="B87" s="242">
        <v>103</v>
      </c>
      <c r="C87" s="245" t="s">
        <v>322</v>
      </c>
      <c r="D87" s="253">
        <v>1980</v>
      </c>
      <c r="E87" s="99" t="s">
        <v>87</v>
      </c>
      <c r="F87" s="254"/>
      <c r="G87" s="255" t="s">
        <v>355</v>
      </c>
      <c r="H87" s="161"/>
      <c r="I87" s="255" t="s">
        <v>321</v>
      </c>
      <c r="J87" s="100" t="s">
        <v>319</v>
      </c>
    </row>
    <row r="88" spans="1:11" s="5" customFormat="1" ht="33" customHeight="1">
      <c r="A88" s="95">
        <v>5</v>
      </c>
      <c r="B88" s="242">
        <v>74</v>
      </c>
      <c r="C88" s="245" t="s">
        <v>431</v>
      </c>
      <c r="D88" s="253">
        <v>1956</v>
      </c>
      <c r="E88" s="99" t="s">
        <v>89</v>
      </c>
      <c r="F88" s="254" t="s">
        <v>7</v>
      </c>
      <c r="G88" s="247" t="s">
        <v>284</v>
      </c>
      <c r="H88" s="161"/>
      <c r="I88" s="247" t="s">
        <v>282</v>
      </c>
      <c r="J88" s="161" t="s">
        <v>8</v>
      </c>
      <c r="K88" s="5">
        <v>400</v>
      </c>
    </row>
    <row r="89" spans="1:10" s="5" customFormat="1" ht="36.75" customHeight="1">
      <c r="A89" s="95">
        <v>6</v>
      </c>
      <c r="B89" s="242">
        <v>108</v>
      </c>
      <c r="C89" s="245" t="s">
        <v>324</v>
      </c>
      <c r="D89" s="253">
        <v>1990</v>
      </c>
      <c r="E89" s="99" t="s">
        <v>89</v>
      </c>
      <c r="F89" s="254"/>
      <c r="G89" s="255" t="s">
        <v>325</v>
      </c>
      <c r="H89" s="161" t="s">
        <v>326</v>
      </c>
      <c r="I89" s="255" t="s">
        <v>327</v>
      </c>
      <c r="J89" s="161" t="s">
        <v>328</v>
      </c>
    </row>
    <row r="90" spans="1:10" s="5" customFormat="1" ht="36.75" customHeight="1">
      <c r="A90" s="95">
        <v>7</v>
      </c>
      <c r="B90" s="242">
        <v>109</v>
      </c>
      <c r="C90" s="245" t="s">
        <v>328</v>
      </c>
      <c r="D90" s="253"/>
      <c r="E90" s="99" t="s">
        <v>7</v>
      </c>
      <c r="F90" s="254"/>
      <c r="G90" s="255" t="s">
        <v>369</v>
      </c>
      <c r="H90" s="161"/>
      <c r="I90" s="255" t="s">
        <v>327</v>
      </c>
      <c r="J90" s="161" t="s">
        <v>324</v>
      </c>
    </row>
    <row r="91" spans="1:10" s="5" customFormat="1" ht="36.75" customHeight="1">
      <c r="A91" s="95">
        <v>8</v>
      </c>
      <c r="B91" s="242">
        <v>55</v>
      </c>
      <c r="C91" s="245" t="s">
        <v>154</v>
      </c>
      <c r="D91" s="253">
        <v>1984</v>
      </c>
      <c r="E91" s="99" t="s">
        <v>87</v>
      </c>
      <c r="F91" s="254"/>
      <c r="G91" s="255" t="s">
        <v>309</v>
      </c>
      <c r="H91" s="161"/>
      <c r="I91" s="255" t="s">
        <v>171</v>
      </c>
      <c r="J91" s="161" t="s">
        <v>162</v>
      </c>
    </row>
    <row r="92" spans="1:10" s="5" customFormat="1" ht="36.75" customHeight="1">
      <c r="A92" s="95">
        <v>9</v>
      </c>
      <c r="B92" s="242">
        <v>56</v>
      </c>
      <c r="C92" s="245" t="s">
        <v>165</v>
      </c>
      <c r="D92" s="253">
        <v>1990</v>
      </c>
      <c r="E92" s="99" t="s">
        <v>7</v>
      </c>
      <c r="F92" s="254"/>
      <c r="G92" s="255" t="s">
        <v>310</v>
      </c>
      <c r="H92" s="161"/>
      <c r="I92" s="255" t="s">
        <v>171</v>
      </c>
      <c r="J92" s="161" t="s">
        <v>162</v>
      </c>
    </row>
    <row r="93" spans="1:10" s="5" customFormat="1" ht="36.75" customHeight="1">
      <c r="A93" s="95">
        <v>10</v>
      </c>
      <c r="B93" s="242">
        <v>105</v>
      </c>
      <c r="C93" s="245" t="s">
        <v>166</v>
      </c>
      <c r="D93" s="253">
        <v>1980</v>
      </c>
      <c r="E93" s="99" t="s">
        <v>7</v>
      </c>
      <c r="F93" s="254"/>
      <c r="G93" s="255" t="s">
        <v>356</v>
      </c>
      <c r="H93" s="161"/>
      <c r="I93" s="255" t="s">
        <v>171</v>
      </c>
      <c r="J93" s="161" t="s">
        <v>162</v>
      </c>
    </row>
    <row r="94" spans="1:10" s="5" customFormat="1" ht="36.75" customHeight="1">
      <c r="A94" s="95">
        <v>11</v>
      </c>
      <c r="B94" s="242">
        <v>30</v>
      </c>
      <c r="C94" s="245" t="s">
        <v>306</v>
      </c>
      <c r="D94" s="253">
        <v>2001</v>
      </c>
      <c r="E94" s="99" t="s">
        <v>85</v>
      </c>
      <c r="F94" s="254"/>
      <c r="G94" s="255" t="s">
        <v>307</v>
      </c>
      <c r="H94" s="161"/>
      <c r="I94" s="255" t="s">
        <v>191</v>
      </c>
      <c r="J94" s="161" t="s">
        <v>192</v>
      </c>
    </row>
    <row r="95" spans="1:10" s="5" customFormat="1" ht="36.75" customHeight="1">
      <c r="A95" s="95">
        <v>12</v>
      </c>
      <c r="B95" s="242">
        <v>25</v>
      </c>
      <c r="C95" s="245" t="s">
        <v>210</v>
      </c>
      <c r="D95" s="253">
        <v>2002</v>
      </c>
      <c r="E95" s="99" t="s">
        <v>85</v>
      </c>
      <c r="F95" s="254"/>
      <c r="G95" s="255" t="s">
        <v>143</v>
      </c>
      <c r="H95" s="161">
        <f>27*200+1200+3000</f>
        <v>9600</v>
      </c>
      <c r="I95" s="255" t="s">
        <v>191</v>
      </c>
      <c r="J95" s="161" t="s">
        <v>192</v>
      </c>
    </row>
    <row r="96" spans="1:10" s="5" customFormat="1" ht="36.75" customHeight="1">
      <c r="A96" s="95">
        <v>13</v>
      </c>
      <c r="B96" s="242">
        <v>82</v>
      </c>
      <c r="C96" s="245" t="s">
        <v>312</v>
      </c>
      <c r="D96" s="253">
        <v>2000</v>
      </c>
      <c r="E96" s="99" t="s">
        <v>85</v>
      </c>
      <c r="F96" s="254"/>
      <c r="G96" s="255" t="s">
        <v>313</v>
      </c>
      <c r="H96" s="161"/>
      <c r="I96" s="255" t="s">
        <v>250</v>
      </c>
      <c r="J96" s="161" t="s">
        <v>251</v>
      </c>
    </row>
    <row r="97" spans="1:10" s="5" customFormat="1" ht="36.75" customHeight="1">
      <c r="A97" s="95">
        <v>14</v>
      </c>
      <c r="B97" s="242">
        <v>83</v>
      </c>
      <c r="C97" s="245" t="s">
        <v>164</v>
      </c>
      <c r="D97" s="253">
        <v>1996</v>
      </c>
      <c r="E97" s="99" t="s">
        <v>85</v>
      </c>
      <c r="F97" s="254"/>
      <c r="G97" s="247" t="s">
        <v>314</v>
      </c>
      <c r="H97" s="161"/>
      <c r="I97" s="255" t="s">
        <v>86</v>
      </c>
      <c r="J97" s="161" t="s">
        <v>172</v>
      </c>
    </row>
    <row r="98" spans="1:10" s="5" customFormat="1" ht="36.75" customHeight="1">
      <c r="A98" s="95">
        <v>15</v>
      </c>
      <c r="B98" s="242">
        <v>97</v>
      </c>
      <c r="C98" s="245" t="s">
        <v>316</v>
      </c>
      <c r="D98" s="253">
        <v>1998</v>
      </c>
      <c r="E98" s="99" t="s">
        <v>85</v>
      </c>
      <c r="F98" s="254"/>
      <c r="G98" s="255" t="s">
        <v>317</v>
      </c>
      <c r="H98" s="161"/>
      <c r="I98" s="255" t="s">
        <v>86</v>
      </c>
      <c r="J98" s="161" t="s">
        <v>318</v>
      </c>
    </row>
    <row r="99" spans="1:10" s="5" customFormat="1" ht="36.75" customHeight="1">
      <c r="A99" s="95">
        <v>16</v>
      </c>
      <c r="B99" s="242">
        <v>20</v>
      </c>
      <c r="C99" s="245" t="s">
        <v>303</v>
      </c>
      <c r="D99" s="253">
        <v>1999</v>
      </c>
      <c r="E99" s="99" t="s">
        <v>94</v>
      </c>
      <c r="F99" s="254"/>
      <c r="G99" s="255" t="s">
        <v>341</v>
      </c>
      <c r="H99" s="161"/>
      <c r="I99" s="255" t="s">
        <v>144</v>
      </c>
      <c r="J99" s="161" t="s">
        <v>115</v>
      </c>
    </row>
    <row r="100" spans="1:10" s="5" customFormat="1" ht="36.75" customHeight="1">
      <c r="A100" s="95">
        <v>17</v>
      </c>
      <c r="B100" s="242">
        <v>21</v>
      </c>
      <c r="C100" s="245" t="s">
        <v>181</v>
      </c>
      <c r="D100" s="253">
        <v>2001</v>
      </c>
      <c r="E100" s="99" t="s">
        <v>93</v>
      </c>
      <c r="F100" s="254"/>
      <c r="G100" s="255" t="s">
        <v>183</v>
      </c>
      <c r="H100" s="161"/>
      <c r="I100" s="255" t="s">
        <v>144</v>
      </c>
      <c r="J100" s="161" t="s">
        <v>115</v>
      </c>
    </row>
    <row r="101" spans="1:10" s="5" customFormat="1" ht="36.75" customHeight="1">
      <c r="A101" s="95">
        <v>18</v>
      </c>
      <c r="B101" s="242">
        <v>16</v>
      </c>
      <c r="C101" s="245" t="s">
        <v>147</v>
      </c>
      <c r="D101" s="253">
        <v>2001</v>
      </c>
      <c r="E101" s="99" t="s">
        <v>94</v>
      </c>
      <c r="F101" s="254"/>
      <c r="G101" s="255" t="s">
        <v>174</v>
      </c>
      <c r="H101" s="161"/>
      <c r="I101" s="255" t="s">
        <v>144</v>
      </c>
      <c r="J101" s="161" t="s">
        <v>115</v>
      </c>
    </row>
    <row r="102" spans="1:10" s="5" customFormat="1" ht="36.75" customHeight="1">
      <c r="A102" s="95">
        <v>19</v>
      </c>
      <c r="B102" s="242">
        <v>17</v>
      </c>
      <c r="C102" s="245" t="s">
        <v>302</v>
      </c>
      <c r="D102" s="253">
        <v>2000</v>
      </c>
      <c r="E102" s="99" t="s">
        <v>93</v>
      </c>
      <c r="F102" s="254"/>
      <c r="G102" s="255" t="s">
        <v>175</v>
      </c>
      <c r="H102" s="161"/>
      <c r="I102" s="255" t="s">
        <v>144</v>
      </c>
      <c r="J102" s="161" t="s">
        <v>115</v>
      </c>
    </row>
    <row r="103" spans="1:10" s="5" customFormat="1" ht="36.75" customHeight="1">
      <c r="A103" s="95">
        <v>20</v>
      </c>
      <c r="B103" s="242">
        <v>80</v>
      </c>
      <c r="C103" s="245" t="s">
        <v>352</v>
      </c>
      <c r="D103" s="253"/>
      <c r="E103" s="99"/>
      <c r="F103" s="254"/>
      <c r="G103" s="255" t="s">
        <v>353</v>
      </c>
      <c r="H103" s="161"/>
      <c r="I103" s="255" t="s">
        <v>354</v>
      </c>
      <c r="J103" s="161" t="s">
        <v>8</v>
      </c>
    </row>
    <row r="104" spans="1:10" s="5" customFormat="1" ht="36.75" customHeight="1">
      <c r="A104" s="95">
        <v>21</v>
      </c>
      <c r="B104" s="242">
        <v>57</v>
      </c>
      <c r="C104" s="245" t="s">
        <v>156</v>
      </c>
      <c r="D104" s="253">
        <v>1986</v>
      </c>
      <c r="E104" s="99" t="s">
        <v>87</v>
      </c>
      <c r="F104" s="254"/>
      <c r="G104" s="255" t="s">
        <v>168</v>
      </c>
      <c r="H104" s="161"/>
      <c r="I104" s="255" t="s">
        <v>269</v>
      </c>
      <c r="J104" s="161" t="s">
        <v>158</v>
      </c>
    </row>
    <row r="105" spans="1:10" s="5" customFormat="1" ht="36.75" customHeight="1">
      <c r="A105" s="95">
        <v>22</v>
      </c>
      <c r="B105" s="242">
        <v>22</v>
      </c>
      <c r="C105" s="245" t="s">
        <v>245</v>
      </c>
      <c r="D105" s="253"/>
      <c r="E105" s="99" t="s">
        <v>7</v>
      </c>
      <c r="F105" s="254"/>
      <c r="G105" s="255" t="s">
        <v>152</v>
      </c>
      <c r="H105" s="161"/>
      <c r="I105" s="255" t="s">
        <v>144</v>
      </c>
      <c r="J105" s="161" t="s">
        <v>115</v>
      </c>
    </row>
    <row r="106" spans="1:10" s="5" customFormat="1" ht="36.75" customHeight="1">
      <c r="A106" s="95">
        <v>23</v>
      </c>
      <c r="B106" s="242">
        <v>63</v>
      </c>
      <c r="C106" s="245" t="s">
        <v>347</v>
      </c>
      <c r="D106" s="253">
        <v>1985</v>
      </c>
      <c r="E106" s="99" t="s">
        <v>87</v>
      </c>
      <c r="F106" s="254"/>
      <c r="G106" s="255" t="s">
        <v>348</v>
      </c>
      <c r="H106" s="161"/>
      <c r="I106" s="255" t="s">
        <v>242</v>
      </c>
      <c r="J106" s="100" t="s">
        <v>243</v>
      </c>
    </row>
    <row r="107" spans="1:10" s="5" customFormat="1" ht="36.75" customHeight="1">
      <c r="A107" s="95">
        <v>24</v>
      </c>
      <c r="B107" s="242">
        <v>61</v>
      </c>
      <c r="C107" s="245" t="s">
        <v>344</v>
      </c>
      <c r="D107" s="253">
        <v>1997</v>
      </c>
      <c r="E107" s="99" t="s">
        <v>87</v>
      </c>
      <c r="F107" s="254"/>
      <c r="G107" s="255" t="s">
        <v>346</v>
      </c>
      <c r="H107" s="161"/>
      <c r="I107" s="255" t="s">
        <v>242</v>
      </c>
      <c r="J107" s="100" t="s">
        <v>243</v>
      </c>
    </row>
    <row r="108" spans="1:10" s="5" customFormat="1" ht="36.75" customHeight="1">
      <c r="A108" s="95">
        <v>25</v>
      </c>
      <c r="B108" s="242">
        <v>7</v>
      </c>
      <c r="C108" s="245" t="s">
        <v>301</v>
      </c>
      <c r="D108" s="253">
        <v>1982</v>
      </c>
      <c r="E108" s="99"/>
      <c r="F108" s="254"/>
      <c r="G108" s="255" t="s">
        <v>339</v>
      </c>
      <c r="H108" s="161" t="s">
        <v>340</v>
      </c>
      <c r="I108" s="255" t="s">
        <v>116</v>
      </c>
      <c r="J108" s="161" t="s">
        <v>142</v>
      </c>
    </row>
    <row r="109" spans="1:10" s="5" customFormat="1" ht="36.75" customHeight="1">
      <c r="A109" s="95">
        <v>26</v>
      </c>
      <c r="B109" s="242">
        <v>42</v>
      </c>
      <c r="C109" s="245" t="s">
        <v>278</v>
      </c>
      <c r="D109" s="253">
        <v>1962</v>
      </c>
      <c r="E109" s="99" t="s">
        <v>7</v>
      </c>
      <c r="F109" s="254"/>
      <c r="G109" s="255" t="s">
        <v>343</v>
      </c>
      <c r="H109" s="161"/>
      <c r="I109" s="255" t="s">
        <v>90</v>
      </c>
      <c r="J109" s="161" t="s">
        <v>246</v>
      </c>
    </row>
    <row r="110" spans="1:10" s="5" customFormat="1" ht="36.75" customHeight="1">
      <c r="A110" s="95">
        <v>27</v>
      </c>
      <c r="B110" s="242">
        <v>102</v>
      </c>
      <c r="C110" s="245" t="s">
        <v>366</v>
      </c>
      <c r="D110" s="253">
        <v>1980</v>
      </c>
      <c r="E110" s="99" t="s">
        <v>87</v>
      </c>
      <c r="F110" s="254"/>
      <c r="G110" s="255" t="s">
        <v>323</v>
      </c>
      <c r="H110" s="161"/>
      <c r="I110" s="255" t="s">
        <v>321</v>
      </c>
      <c r="J110" s="100" t="s">
        <v>319</v>
      </c>
    </row>
    <row r="111" spans="1:10" s="5" customFormat="1" ht="36.75" customHeight="1">
      <c r="A111" s="95">
        <v>28</v>
      </c>
      <c r="B111" s="242">
        <v>27</v>
      </c>
      <c r="C111" s="245" t="s">
        <v>368</v>
      </c>
      <c r="D111" s="253">
        <v>1991</v>
      </c>
      <c r="E111" s="99" t="s">
        <v>87</v>
      </c>
      <c r="F111" s="254"/>
      <c r="G111" s="255" t="s">
        <v>304</v>
      </c>
      <c r="H111" s="161"/>
      <c r="I111" s="255" t="s">
        <v>191</v>
      </c>
      <c r="J111" s="161" t="s">
        <v>192</v>
      </c>
    </row>
    <row r="112" spans="1:10" s="5" customFormat="1" ht="36.75" customHeight="1">
      <c r="A112" s="95">
        <v>29</v>
      </c>
      <c r="B112" s="242">
        <v>28</v>
      </c>
      <c r="C112" s="245" t="s">
        <v>367</v>
      </c>
      <c r="D112" s="253">
        <v>1994</v>
      </c>
      <c r="E112" s="99" t="s">
        <v>87</v>
      </c>
      <c r="F112" s="254"/>
      <c r="G112" s="255" t="s">
        <v>305</v>
      </c>
      <c r="H112" s="161"/>
      <c r="I112" s="255" t="s">
        <v>191</v>
      </c>
      <c r="J112" s="161" t="s">
        <v>192</v>
      </c>
    </row>
    <row r="113" spans="1:10" s="5" customFormat="1" ht="36.75" customHeight="1">
      <c r="A113" s="95">
        <v>30</v>
      </c>
      <c r="B113" s="242">
        <v>68</v>
      </c>
      <c r="C113" s="245" t="s">
        <v>370</v>
      </c>
      <c r="D113" s="253">
        <v>1981</v>
      </c>
      <c r="E113" s="99" t="s">
        <v>87</v>
      </c>
      <c r="F113" s="254"/>
      <c r="G113" s="255" t="s">
        <v>349</v>
      </c>
      <c r="H113" s="161"/>
      <c r="I113" s="255" t="s">
        <v>350</v>
      </c>
      <c r="J113" s="161" t="s">
        <v>351</v>
      </c>
    </row>
    <row r="114" spans="1:10" s="5" customFormat="1" ht="36.75" customHeight="1">
      <c r="A114" s="95">
        <v>31</v>
      </c>
      <c r="B114" s="242">
        <v>34</v>
      </c>
      <c r="C114" s="245" t="s">
        <v>365</v>
      </c>
      <c r="D114" s="253">
        <v>1964</v>
      </c>
      <c r="E114" s="99" t="s">
        <v>89</v>
      </c>
      <c r="F114" s="254"/>
      <c r="G114" s="255" t="s">
        <v>177</v>
      </c>
      <c r="H114" s="161"/>
      <c r="I114" s="255" t="s">
        <v>153</v>
      </c>
      <c r="J114" s="161" t="s">
        <v>8</v>
      </c>
    </row>
    <row r="115" spans="1:10" s="5" customFormat="1" ht="36.75" customHeight="1">
      <c r="A115" s="95">
        <v>32</v>
      </c>
      <c r="B115" s="242">
        <v>51</v>
      </c>
      <c r="C115" s="245" t="s">
        <v>364</v>
      </c>
      <c r="D115" s="253">
        <v>1988</v>
      </c>
      <c r="E115" s="99" t="s">
        <v>87</v>
      </c>
      <c r="F115" s="254"/>
      <c r="G115" s="255" t="s">
        <v>357</v>
      </c>
      <c r="H115" s="161"/>
      <c r="I115" s="255" t="s">
        <v>249</v>
      </c>
      <c r="J115" s="100" t="s">
        <v>234</v>
      </c>
    </row>
    <row r="116" spans="1:11" s="5" customFormat="1" ht="36.75" customHeight="1">
      <c r="A116" s="95">
        <v>33</v>
      </c>
      <c r="B116" s="242">
        <v>78</v>
      </c>
      <c r="C116" s="245" t="s">
        <v>363</v>
      </c>
      <c r="D116" s="253">
        <v>1956</v>
      </c>
      <c r="E116" s="99" t="s">
        <v>89</v>
      </c>
      <c r="F116" s="254"/>
      <c r="G116" s="255" t="s">
        <v>358</v>
      </c>
      <c r="H116" s="161"/>
      <c r="I116" s="255" t="s">
        <v>282</v>
      </c>
      <c r="J116" s="161" t="s">
        <v>8</v>
      </c>
      <c r="K116" s="5">
        <v>400</v>
      </c>
    </row>
    <row r="117" spans="1:10" s="5" customFormat="1" ht="36.75" customHeight="1">
      <c r="A117" s="95">
        <v>34</v>
      </c>
      <c r="B117" s="242">
        <v>94</v>
      </c>
      <c r="C117" s="245" t="s">
        <v>362</v>
      </c>
      <c r="D117" s="253">
        <v>1984</v>
      </c>
      <c r="E117" s="99" t="s">
        <v>89</v>
      </c>
      <c r="F117" s="254"/>
      <c r="G117" s="255" t="s">
        <v>359</v>
      </c>
      <c r="H117" s="161"/>
      <c r="I117" s="255" t="s">
        <v>86</v>
      </c>
      <c r="J117" s="161" t="s">
        <v>8</v>
      </c>
    </row>
    <row r="118" spans="1:10" s="5" customFormat="1" ht="36.75" customHeight="1" thickBot="1">
      <c r="A118" s="95">
        <v>35</v>
      </c>
      <c r="B118" s="242">
        <v>107</v>
      </c>
      <c r="C118" s="245" t="s">
        <v>361</v>
      </c>
      <c r="D118" s="253">
        <v>1973</v>
      </c>
      <c r="E118" s="99" t="s">
        <v>89</v>
      </c>
      <c r="F118" s="254"/>
      <c r="G118" s="255" t="s">
        <v>360</v>
      </c>
      <c r="H118" s="161"/>
      <c r="I118" s="255" t="s">
        <v>171</v>
      </c>
      <c r="J118" s="161" t="s">
        <v>8</v>
      </c>
    </row>
    <row r="119" spans="1:10" s="5" customFormat="1" ht="41.25" customHeight="1" thickBot="1">
      <c r="A119" s="542" t="s">
        <v>130</v>
      </c>
      <c r="B119" s="543"/>
      <c r="C119" s="543"/>
      <c r="D119" s="543"/>
      <c r="E119" s="543"/>
      <c r="F119" s="543"/>
      <c r="G119" s="543"/>
      <c r="H119" s="499"/>
      <c r="I119" s="540">
        <v>0.6770833333333334</v>
      </c>
      <c r="J119" s="541"/>
    </row>
    <row r="120" spans="1:10" s="5" customFormat="1" ht="41.25" customHeight="1" thickBot="1">
      <c r="A120" s="497" t="s">
        <v>50</v>
      </c>
      <c r="B120" s="498"/>
      <c r="C120" s="498"/>
      <c r="D120" s="498"/>
      <c r="E120" s="498"/>
      <c r="F120" s="498"/>
      <c r="G120" s="498"/>
      <c r="H120" s="499"/>
      <c r="I120" s="518">
        <v>0.6909722222222222</v>
      </c>
      <c r="J120" s="519"/>
    </row>
    <row r="121" spans="1:10" s="5" customFormat="1" ht="28.5" customHeight="1" thickBot="1">
      <c r="A121" s="486" t="s">
        <v>34</v>
      </c>
      <c r="B121" s="487"/>
      <c r="C121" s="189" t="s">
        <v>35</v>
      </c>
      <c r="D121" s="488" t="s">
        <v>37</v>
      </c>
      <c r="E121" s="489"/>
      <c r="F121" s="490"/>
      <c r="G121" s="538" t="s">
        <v>38</v>
      </c>
      <c r="H121" s="539"/>
      <c r="I121" s="517" t="s">
        <v>40</v>
      </c>
      <c r="J121" s="516"/>
    </row>
    <row r="122" spans="1:10" s="5" customFormat="1" ht="63" customHeight="1" thickBot="1">
      <c r="A122" s="511" t="s">
        <v>51</v>
      </c>
      <c r="B122" s="534"/>
      <c r="C122" s="190" t="s">
        <v>52</v>
      </c>
      <c r="D122" s="535" t="s">
        <v>131</v>
      </c>
      <c r="E122" s="484"/>
      <c r="F122" s="485"/>
      <c r="G122" s="520"/>
      <c r="H122" s="521"/>
      <c r="I122" s="536" t="s">
        <v>371</v>
      </c>
      <c r="J122" s="537"/>
    </row>
    <row r="123" spans="1:10" s="5" customFormat="1" ht="36.75" customHeight="1">
      <c r="A123" s="95">
        <v>1</v>
      </c>
      <c r="B123" s="242">
        <v>103</v>
      </c>
      <c r="C123" s="245" t="s">
        <v>322</v>
      </c>
      <c r="D123" s="253">
        <v>1980</v>
      </c>
      <c r="E123" s="99" t="s">
        <v>87</v>
      </c>
      <c r="F123" s="254"/>
      <c r="G123" s="255" t="s">
        <v>355</v>
      </c>
      <c r="H123" s="161"/>
      <c r="I123" s="255" t="s">
        <v>321</v>
      </c>
      <c r="J123" s="100" t="s">
        <v>319</v>
      </c>
    </row>
    <row r="124" spans="1:10" s="5" customFormat="1" ht="36.75" customHeight="1">
      <c r="A124" s="95">
        <v>2</v>
      </c>
      <c r="B124" s="242">
        <v>84</v>
      </c>
      <c r="C124" s="245" t="s">
        <v>172</v>
      </c>
      <c r="D124" s="253"/>
      <c r="E124" s="99"/>
      <c r="F124" s="254"/>
      <c r="G124" s="255" t="s">
        <v>112</v>
      </c>
      <c r="H124" s="161"/>
      <c r="I124" s="255" t="s">
        <v>86</v>
      </c>
      <c r="J124" s="161" t="s">
        <v>8</v>
      </c>
    </row>
    <row r="125" spans="1:10" s="5" customFormat="1" ht="36.75" customHeight="1">
      <c r="A125" s="95">
        <v>3</v>
      </c>
      <c r="B125" s="242">
        <v>71</v>
      </c>
      <c r="C125" s="245" t="s">
        <v>99</v>
      </c>
      <c r="D125" s="253">
        <v>1988</v>
      </c>
      <c r="E125" s="99" t="s">
        <v>89</v>
      </c>
      <c r="F125" s="254"/>
      <c r="G125" s="255" t="s">
        <v>117</v>
      </c>
      <c r="H125" s="161" t="s">
        <v>376</v>
      </c>
      <c r="I125" s="255" t="s">
        <v>91</v>
      </c>
      <c r="J125" s="161" t="s">
        <v>105</v>
      </c>
    </row>
    <row r="126" spans="1:10" s="5" customFormat="1" ht="36.75" customHeight="1">
      <c r="A126" s="95">
        <v>4</v>
      </c>
      <c r="B126" s="242">
        <v>72</v>
      </c>
      <c r="C126" s="245" t="s">
        <v>92</v>
      </c>
      <c r="D126" s="253">
        <v>1970</v>
      </c>
      <c r="E126" s="99" t="s">
        <v>87</v>
      </c>
      <c r="F126" s="254"/>
      <c r="G126" s="255" t="s">
        <v>118</v>
      </c>
      <c r="H126" s="161" t="s">
        <v>377</v>
      </c>
      <c r="I126" s="255" t="s">
        <v>91</v>
      </c>
      <c r="J126" s="100" t="s">
        <v>234</v>
      </c>
    </row>
    <row r="127" spans="1:10" s="5" customFormat="1" ht="36.75" customHeight="1">
      <c r="A127" s="95">
        <v>5</v>
      </c>
      <c r="B127" s="242">
        <v>47</v>
      </c>
      <c r="C127" s="245" t="s">
        <v>101</v>
      </c>
      <c r="D127" s="253">
        <v>1958</v>
      </c>
      <c r="E127" s="99" t="s">
        <v>96</v>
      </c>
      <c r="F127" s="254"/>
      <c r="G127" s="255" t="s">
        <v>102</v>
      </c>
      <c r="H127" s="161"/>
      <c r="I127" s="255" t="s">
        <v>186</v>
      </c>
      <c r="J127" s="161" t="s">
        <v>8</v>
      </c>
    </row>
    <row r="128" spans="1:10" s="5" customFormat="1" ht="36.75" customHeight="1">
      <c r="A128" s="95">
        <v>6</v>
      </c>
      <c r="B128" s="242">
        <v>49</v>
      </c>
      <c r="C128" s="245" t="s">
        <v>103</v>
      </c>
      <c r="D128" s="253">
        <v>1987</v>
      </c>
      <c r="E128" s="99" t="s">
        <v>96</v>
      </c>
      <c r="F128" s="254"/>
      <c r="G128" s="255" t="s">
        <v>184</v>
      </c>
      <c r="H128" s="161" t="s">
        <v>373</v>
      </c>
      <c r="I128" s="255" t="s">
        <v>186</v>
      </c>
      <c r="J128" s="161" t="s">
        <v>104</v>
      </c>
    </row>
    <row r="129" spans="1:10" s="5" customFormat="1" ht="36.75" customHeight="1">
      <c r="A129" s="95">
        <v>7</v>
      </c>
      <c r="B129" s="242">
        <v>90</v>
      </c>
      <c r="C129" s="245" t="s">
        <v>114</v>
      </c>
      <c r="D129" s="253"/>
      <c r="E129" s="99"/>
      <c r="F129" s="254"/>
      <c r="G129" s="255" t="s">
        <v>185</v>
      </c>
      <c r="H129" s="161"/>
      <c r="I129" s="255" t="s">
        <v>86</v>
      </c>
      <c r="J129" s="161" t="s">
        <v>8</v>
      </c>
    </row>
    <row r="130" spans="1:10" s="5" customFormat="1" ht="36.75" customHeight="1" thickBot="1">
      <c r="A130" s="95">
        <v>8</v>
      </c>
      <c r="B130" s="242">
        <v>53</v>
      </c>
      <c r="C130" s="245" t="s">
        <v>374</v>
      </c>
      <c r="D130" s="253">
        <v>1988</v>
      </c>
      <c r="E130" s="99" t="s">
        <v>87</v>
      </c>
      <c r="F130" s="254"/>
      <c r="G130" s="255" t="s">
        <v>375</v>
      </c>
      <c r="H130" s="161"/>
      <c r="I130" s="255" t="s">
        <v>249</v>
      </c>
      <c r="J130" s="100" t="s">
        <v>234</v>
      </c>
    </row>
    <row r="131" spans="1:10" s="5" customFormat="1" ht="41.25" customHeight="1" thickBot="1">
      <c r="A131" s="497" t="s">
        <v>53</v>
      </c>
      <c r="B131" s="498"/>
      <c r="C131" s="498"/>
      <c r="D131" s="498"/>
      <c r="E131" s="498"/>
      <c r="F131" s="498"/>
      <c r="G131" s="498"/>
      <c r="H131" s="499"/>
      <c r="I131" s="518">
        <v>0.7152777777777778</v>
      </c>
      <c r="J131" s="519"/>
    </row>
    <row r="132" spans="1:10" s="5" customFormat="1" ht="28.5" customHeight="1" thickBot="1">
      <c r="A132" s="486" t="s">
        <v>34</v>
      </c>
      <c r="B132" s="513"/>
      <c r="C132" s="92" t="s">
        <v>35</v>
      </c>
      <c r="D132" s="514" t="s">
        <v>37</v>
      </c>
      <c r="E132" s="489"/>
      <c r="F132" s="490"/>
      <c r="G132" s="493" t="s">
        <v>38</v>
      </c>
      <c r="H132" s="494"/>
      <c r="I132" s="515" t="s">
        <v>40</v>
      </c>
      <c r="J132" s="516"/>
    </row>
    <row r="133" spans="1:10" s="5" customFormat="1" ht="47.25" customHeight="1" thickBot="1">
      <c r="A133" s="511" t="s">
        <v>54</v>
      </c>
      <c r="B133" s="512"/>
      <c r="C133" s="74" t="s">
        <v>52</v>
      </c>
      <c r="D133" s="483" t="s">
        <v>132</v>
      </c>
      <c r="E133" s="484"/>
      <c r="F133" s="485"/>
      <c r="G133" s="509"/>
      <c r="H133" s="510"/>
      <c r="I133" s="503" t="s">
        <v>201</v>
      </c>
      <c r="J133" s="504"/>
    </row>
    <row r="134" spans="1:10" s="5" customFormat="1" ht="36.75" customHeight="1">
      <c r="A134" s="95">
        <v>1</v>
      </c>
      <c r="B134" s="242">
        <v>89</v>
      </c>
      <c r="C134" s="245" t="s">
        <v>106</v>
      </c>
      <c r="D134" s="253">
        <v>2000</v>
      </c>
      <c r="E134" s="99" t="s">
        <v>85</v>
      </c>
      <c r="F134" s="254"/>
      <c r="G134" s="255" t="s">
        <v>95</v>
      </c>
      <c r="H134" s="161"/>
      <c r="I134" s="255" t="s">
        <v>86</v>
      </c>
      <c r="J134" s="100" t="s">
        <v>114</v>
      </c>
    </row>
    <row r="135" spans="1:10" s="5" customFormat="1" ht="36.75" customHeight="1">
      <c r="A135" s="95">
        <v>2</v>
      </c>
      <c r="B135" s="242">
        <v>98</v>
      </c>
      <c r="C135" s="245" t="s">
        <v>161</v>
      </c>
      <c r="D135" s="253">
        <v>1971</v>
      </c>
      <c r="E135" s="99" t="s">
        <v>96</v>
      </c>
      <c r="F135" s="254"/>
      <c r="G135" s="255" t="s">
        <v>387</v>
      </c>
      <c r="H135" s="161"/>
      <c r="I135" s="255" t="s">
        <v>86</v>
      </c>
      <c r="J135" s="100" t="s">
        <v>97</v>
      </c>
    </row>
    <row r="136" spans="1:10" s="5" customFormat="1" ht="36.75" customHeight="1">
      <c r="A136" s="95">
        <v>3</v>
      </c>
      <c r="B136" s="242">
        <v>85</v>
      </c>
      <c r="C136" s="245" t="s">
        <v>172</v>
      </c>
      <c r="D136" s="253"/>
      <c r="E136" s="99"/>
      <c r="F136" s="254"/>
      <c r="G136" s="255" t="s">
        <v>386</v>
      </c>
      <c r="H136" s="161"/>
      <c r="I136" s="255" t="s">
        <v>86</v>
      </c>
      <c r="J136" s="100" t="s">
        <v>8</v>
      </c>
    </row>
    <row r="137" spans="1:10" s="5" customFormat="1" ht="36.75" customHeight="1">
      <c r="A137" s="95">
        <v>4</v>
      </c>
      <c r="B137" s="242">
        <v>66</v>
      </c>
      <c r="C137" s="245" t="s">
        <v>179</v>
      </c>
      <c r="D137" s="253">
        <v>1972</v>
      </c>
      <c r="E137" s="99" t="s">
        <v>89</v>
      </c>
      <c r="F137" s="254"/>
      <c r="G137" s="255" t="s">
        <v>190</v>
      </c>
      <c r="H137" s="161" t="s">
        <v>221</v>
      </c>
      <c r="I137" s="255" t="s">
        <v>178</v>
      </c>
      <c r="J137" s="100" t="s">
        <v>8</v>
      </c>
    </row>
    <row r="138" spans="1:10" s="5" customFormat="1" ht="36.75" customHeight="1">
      <c r="A138" s="95">
        <v>5</v>
      </c>
      <c r="B138" s="242">
        <v>79</v>
      </c>
      <c r="C138" s="245" t="s">
        <v>297</v>
      </c>
      <c r="D138" s="253">
        <v>1956</v>
      </c>
      <c r="E138" s="99" t="s">
        <v>89</v>
      </c>
      <c r="F138" s="254"/>
      <c r="G138" s="255" t="s">
        <v>385</v>
      </c>
      <c r="H138" s="161"/>
      <c r="I138" s="255" t="s">
        <v>282</v>
      </c>
      <c r="J138" s="100" t="s">
        <v>8</v>
      </c>
    </row>
    <row r="139" spans="1:10" s="5" customFormat="1" ht="36.75" customHeight="1">
      <c r="A139" s="95">
        <v>6</v>
      </c>
      <c r="B139" s="242">
        <v>26</v>
      </c>
      <c r="C139" s="245" t="s">
        <v>176</v>
      </c>
      <c r="D139" s="253">
        <v>1991</v>
      </c>
      <c r="E139" s="99" t="s">
        <v>87</v>
      </c>
      <c r="F139" s="254"/>
      <c r="G139" s="255" t="s">
        <v>378</v>
      </c>
      <c r="H139" s="161"/>
      <c r="I139" s="255" t="s">
        <v>191</v>
      </c>
      <c r="J139" s="100" t="s">
        <v>192</v>
      </c>
    </row>
    <row r="140" spans="1:10" s="5" customFormat="1" ht="36.75" customHeight="1">
      <c r="A140" s="95">
        <v>7</v>
      </c>
      <c r="B140" s="242">
        <v>29</v>
      </c>
      <c r="C140" s="245" t="s">
        <v>379</v>
      </c>
      <c r="D140" s="253">
        <v>1993</v>
      </c>
      <c r="E140" s="99" t="s">
        <v>87</v>
      </c>
      <c r="F140" s="254"/>
      <c r="G140" s="255" t="s">
        <v>380</v>
      </c>
      <c r="H140" s="161"/>
      <c r="I140" s="255" t="s">
        <v>191</v>
      </c>
      <c r="J140" s="100" t="s">
        <v>381</v>
      </c>
    </row>
    <row r="141" spans="1:10" s="5" customFormat="1" ht="36.75" customHeight="1">
      <c r="A141" s="95">
        <v>8</v>
      </c>
      <c r="B141" s="242">
        <v>70</v>
      </c>
      <c r="C141" s="245" t="s">
        <v>383</v>
      </c>
      <c r="D141" s="253">
        <v>2003</v>
      </c>
      <c r="E141" s="99" t="s">
        <v>85</v>
      </c>
      <c r="F141" s="254"/>
      <c r="G141" s="255" t="s">
        <v>384</v>
      </c>
      <c r="H141" s="161"/>
      <c r="I141" s="255" t="s">
        <v>91</v>
      </c>
      <c r="J141" s="100" t="s">
        <v>99</v>
      </c>
    </row>
    <row r="142" spans="1:10" s="5" customFormat="1" ht="36.75" customHeight="1">
      <c r="A142" s="95">
        <v>9</v>
      </c>
      <c r="B142" s="242">
        <v>62</v>
      </c>
      <c r="C142" s="245" t="s">
        <v>344</v>
      </c>
      <c r="D142" s="253">
        <v>1997</v>
      </c>
      <c r="E142" s="99" t="s">
        <v>87</v>
      </c>
      <c r="F142" s="254"/>
      <c r="G142" s="255" t="s">
        <v>382</v>
      </c>
      <c r="H142" s="161"/>
      <c r="I142" s="255" t="s">
        <v>242</v>
      </c>
      <c r="J142" s="100" t="s">
        <v>243</v>
      </c>
    </row>
    <row r="143" spans="1:10" s="5" customFormat="1" ht="36.75" customHeight="1">
      <c r="A143" s="95">
        <v>10</v>
      </c>
      <c r="B143" s="242">
        <v>7</v>
      </c>
      <c r="C143" s="245" t="s">
        <v>301</v>
      </c>
      <c r="D143" s="253">
        <v>1982</v>
      </c>
      <c r="E143" s="99"/>
      <c r="F143" s="254"/>
      <c r="G143" s="255" t="s">
        <v>339</v>
      </c>
      <c r="H143" s="161" t="s">
        <v>340</v>
      </c>
      <c r="I143" s="255" t="s">
        <v>116</v>
      </c>
      <c r="J143" s="161" t="s">
        <v>142</v>
      </c>
    </row>
    <row r="144" spans="1:10" s="5" customFormat="1" ht="36.75" customHeight="1">
      <c r="A144" s="95">
        <v>11</v>
      </c>
      <c r="B144" s="242">
        <v>80</v>
      </c>
      <c r="C144" s="245" t="s">
        <v>352</v>
      </c>
      <c r="D144" s="253"/>
      <c r="E144" s="99"/>
      <c r="F144" s="254"/>
      <c r="G144" s="255" t="s">
        <v>353</v>
      </c>
      <c r="H144" s="161"/>
      <c r="I144" s="255" t="s">
        <v>354</v>
      </c>
      <c r="J144" s="161" t="s">
        <v>8</v>
      </c>
    </row>
    <row r="145" spans="1:10" s="5" customFormat="1" ht="36.75" customHeight="1" thickBot="1">
      <c r="A145" s="95">
        <v>12</v>
      </c>
      <c r="B145" s="242">
        <v>88</v>
      </c>
      <c r="C145" s="245" t="s">
        <v>106</v>
      </c>
      <c r="D145" s="253">
        <v>2000</v>
      </c>
      <c r="E145" s="99" t="s">
        <v>85</v>
      </c>
      <c r="F145" s="254"/>
      <c r="G145" s="255" t="s">
        <v>113</v>
      </c>
      <c r="H145" s="161"/>
      <c r="I145" s="255" t="s">
        <v>86</v>
      </c>
      <c r="J145" s="100" t="s">
        <v>114</v>
      </c>
    </row>
    <row r="146" spans="1:10" s="5" customFormat="1" ht="41.25" customHeight="1" thickBot="1">
      <c r="A146" s="542" t="s">
        <v>133</v>
      </c>
      <c r="B146" s="543"/>
      <c r="C146" s="543"/>
      <c r="D146" s="543"/>
      <c r="E146" s="543"/>
      <c r="F146" s="543"/>
      <c r="G146" s="543"/>
      <c r="H146" s="499"/>
      <c r="I146" s="540">
        <v>0.7569444444444445</v>
      </c>
      <c r="J146" s="541"/>
    </row>
    <row r="147" spans="1:10" s="5" customFormat="1" ht="41.25" customHeight="1" thickBot="1">
      <c r="A147" s="497" t="s">
        <v>65</v>
      </c>
      <c r="B147" s="498"/>
      <c r="C147" s="498"/>
      <c r="D147" s="498"/>
      <c r="E147" s="498"/>
      <c r="F147" s="498"/>
      <c r="G147" s="498"/>
      <c r="H147" s="499"/>
      <c r="I147" s="518">
        <v>0.7708333333333334</v>
      </c>
      <c r="J147" s="519"/>
    </row>
    <row r="148" spans="1:10" s="5" customFormat="1" ht="47.25" customHeight="1" thickBot="1">
      <c r="A148" s="511" t="s">
        <v>63</v>
      </c>
      <c r="B148" s="512"/>
      <c r="C148" s="74" t="s">
        <v>55</v>
      </c>
      <c r="D148" s="483" t="s">
        <v>134</v>
      </c>
      <c r="E148" s="484"/>
      <c r="F148" s="485"/>
      <c r="G148" s="509" t="s">
        <v>56</v>
      </c>
      <c r="H148" s="510"/>
      <c r="I148" s="571" t="s">
        <v>135</v>
      </c>
      <c r="J148" s="504"/>
    </row>
    <row r="149" spans="1:10" s="5" customFormat="1" ht="36.75" customHeight="1">
      <c r="A149" s="95">
        <v>1</v>
      </c>
      <c r="B149" s="242">
        <v>86</v>
      </c>
      <c r="C149" s="245" t="s">
        <v>172</v>
      </c>
      <c r="D149" s="253"/>
      <c r="E149" s="99"/>
      <c r="F149" s="254"/>
      <c r="G149" s="255" t="s">
        <v>400</v>
      </c>
      <c r="H149" s="161"/>
      <c r="I149" s="255" t="s">
        <v>86</v>
      </c>
      <c r="J149" s="100" t="s">
        <v>8</v>
      </c>
    </row>
    <row r="150" spans="1:10" s="5" customFormat="1" ht="36.75" customHeight="1">
      <c r="A150" s="271">
        <v>2</v>
      </c>
      <c r="B150" s="272">
        <v>92</v>
      </c>
      <c r="C150" s="273" t="s">
        <v>98</v>
      </c>
      <c r="D150" s="274">
        <v>1984</v>
      </c>
      <c r="E150" s="275" t="s">
        <v>89</v>
      </c>
      <c r="F150" s="276"/>
      <c r="G150" s="277" t="s">
        <v>402</v>
      </c>
      <c r="H150" s="252"/>
      <c r="I150" s="277" t="s">
        <v>86</v>
      </c>
      <c r="J150" s="278" t="s">
        <v>8</v>
      </c>
    </row>
    <row r="151" spans="1:10" s="5" customFormat="1" ht="36.75" customHeight="1">
      <c r="A151" s="95">
        <v>3</v>
      </c>
      <c r="B151" s="242">
        <v>44</v>
      </c>
      <c r="C151" s="245" t="s">
        <v>125</v>
      </c>
      <c r="D151" s="253">
        <v>1974</v>
      </c>
      <c r="E151" s="99" t="s">
        <v>96</v>
      </c>
      <c r="F151" s="254"/>
      <c r="G151" s="255" t="s">
        <v>406</v>
      </c>
      <c r="H151" s="161"/>
      <c r="I151" s="255" t="s">
        <v>160</v>
      </c>
      <c r="J151" s="100" t="s">
        <v>88</v>
      </c>
    </row>
    <row r="152" spans="1:10" s="5" customFormat="1" ht="36.75" customHeight="1">
      <c r="A152" s="271">
        <v>4</v>
      </c>
      <c r="B152" s="242">
        <v>66</v>
      </c>
      <c r="C152" s="245" t="s">
        <v>179</v>
      </c>
      <c r="D152" s="253">
        <v>1972</v>
      </c>
      <c r="E152" s="99" t="s">
        <v>89</v>
      </c>
      <c r="F152" s="254"/>
      <c r="G152" s="255" t="s">
        <v>190</v>
      </c>
      <c r="H152" s="161" t="s">
        <v>221</v>
      </c>
      <c r="I152" s="255" t="s">
        <v>178</v>
      </c>
      <c r="J152" s="100" t="s">
        <v>8</v>
      </c>
    </row>
    <row r="153" spans="1:10" s="5" customFormat="1" ht="36.75" customHeight="1">
      <c r="A153" s="95">
        <v>5</v>
      </c>
      <c r="B153" s="242">
        <v>24</v>
      </c>
      <c r="C153" s="245" t="s">
        <v>187</v>
      </c>
      <c r="D153" s="253">
        <v>1974</v>
      </c>
      <c r="E153" s="99" t="s">
        <v>89</v>
      </c>
      <c r="F153" s="254"/>
      <c r="G153" s="255" t="s">
        <v>396</v>
      </c>
      <c r="H153" s="161"/>
      <c r="I153" s="255" t="s">
        <v>395</v>
      </c>
      <c r="J153" s="100" t="s">
        <v>180</v>
      </c>
    </row>
    <row r="154" spans="1:10" s="5" customFormat="1" ht="36.75" customHeight="1">
      <c r="A154" s="271">
        <v>6</v>
      </c>
      <c r="B154" s="242">
        <v>23</v>
      </c>
      <c r="C154" s="245" t="s">
        <v>393</v>
      </c>
      <c r="D154" s="253">
        <v>1996</v>
      </c>
      <c r="E154" s="99" t="s">
        <v>85</v>
      </c>
      <c r="F154" s="254"/>
      <c r="G154" s="255" t="s">
        <v>394</v>
      </c>
      <c r="H154" s="161"/>
      <c r="I154" s="255" t="s">
        <v>395</v>
      </c>
      <c r="J154" s="100" t="s">
        <v>187</v>
      </c>
    </row>
    <row r="155" spans="1:10" s="5" customFormat="1" ht="36.75" customHeight="1">
      <c r="A155" s="95">
        <v>7</v>
      </c>
      <c r="B155" s="242">
        <v>26</v>
      </c>
      <c r="C155" s="245" t="s">
        <v>176</v>
      </c>
      <c r="D155" s="253">
        <v>1991</v>
      </c>
      <c r="E155" s="99" t="s">
        <v>87</v>
      </c>
      <c r="F155" s="254"/>
      <c r="G155" s="255" t="s">
        <v>378</v>
      </c>
      <c r="H155" s="161"/>
      <c r="I155" s="255" t="s">
        <v>191</v>
      </c>
      <c r="J155" s="100" t="s">
        <v>192</v>
      </c>
    </row>
    <row r="156" spans="1:10" s="5" customFormat="1" ht="36.75" customHeight="1">
      <c r="A156" s="271">
        <v>8</v>
      </c>
      <c r="B156" s="242">
        <v>29</v>
      </c>
      <c r="C156" s="245" t="s">
        <v>379</v>
      </c>
      <c r="D156" s="253">
        <v>1993</v>
      </c>
      <c r="E156" s="99" t="s">
        <v>87</v>
      </c>
      <c r="F156" s="254"/>
      <c r="G156" s="255" t="s">
        <v>380</v>
      </c>
      <c r="H156" s="161"/>
      <c r="I156" s="255" t="s">
        <v>191</v>
      </c>
      <c r="J156" s="100" t="s">
        <v>381</v>
      </c>
    </row>
    <row r="157" spans="1:10" s="5" customFormat="1" ht="36.75" customHeight="1">
      <c r="A157" s="95">
        <v>9</v>
      </c>
      <c r="B157" s="242">
        <v>50</v>
      </c>
      <c r="C157" s="245" t="s">
        <v>103</v>
      </c>
      <c r="D157" s="253">
        <v>1987</v>
      </c>
      <c r="E157" s="99" t="s">
        <v>96</v>
      </c>
      <c r="F157" s="254"/>
      <c r="G157" s="255" t="s">
        <v>399</v>
      </c>
      <c r="H157" s="161"/>
      <c r="I157" s="255" t="s">
        <v>186</v>
      </c>
      <c r="J157" s="100" t="s">
        <v>104</v>
      </c>
    </row>
    <row r="158" spans="1:10" s="5" customFormat="1" ht="36.75" customHeight="1">
      <c r="A158" s="271">
        <v>10</v>
      </c>
      <c r="B158" s="242">
        <v>48</v>
      </c>
      <c r="C158" s="245" t="s">
        <v>101</v>
      </c>
      <c r="D158" s="253">
        <v>1958</v>
      </c>
      <c r="E158" s="99" t="s">
        <v>96</v>
      </c>
      <c r="F158" s="254"/>
      <c r="G158" s="255" t="s">
        <v>398</v>
      </c>
      <c r="H158" s="161"/>
      <c r="I158" s="255" t="s">
        <v>186</v>
      </c>
      <c r="J158" s="100" t="s">
        <v>8</v>
      </c>
    </row>
    <row r="159" spans="1:10" s="5" customFormat="1" ht="36.75" customHeight="1">
      <c r="A159" s="95">
        <v>11</v>
      </c>
      <c r="B159" s="242">
        <v>3</v>
      </c>
      <c r="C159" s="245" t="s">
        <v>388</v>
      </c>
      <c r="D159" s="253">
        <v>1990</v>
      </c>
      <c r="E159" s="99" t="s">
        <v>87</v>
      </c>
      <c r="F159" s="254"/>
      <c r="G159" s="255" t="s">
        <v>389</v>
      </c>
      <c r="H159" s="161" t="s">
        <v>390</v>
      </c>
      <c r="I159" s="255" t="s">
        <v>391</v>
      </c>
      <c r="J159" s="100" t="s">
        <v>392</v>
      </c>
    </row>
    <row r="160" spans="1:10" s="5" customFormat="1" ht="36.75" customHeight="1">
      <c r="A160" s="271">
        <v>12</v>
      </c>
      <c r="B160" s="242">
        <v>99</v>
      </c>
      <c r="C160" s="245" t="s">
        <v>161</v>
      </c>
      <c r="D160" s="253">
        <v>1971</v>
      </c>
      <c r="E160" s="99" t="s">
        <v>96</v>
      </c>
      <c r="F160" s="254"/>
      <c r="G160" s="255" t="s">
        <v>189</v>
      </c>
      <c r="H160" s="161"/>
      <c r="I160" s="255" t="s">
        <v>86</v>
      </c>
      <c r="J160" s="100" t="s">
        <v>97</v>
      </c>
    </row>
    <row r="161" spans="1:10" s="5" customFormat="1" ht="36.75" customHeight="1">
      <c r="A161" s="95">
        <v>13</v>
      </c>
      <c r="B161" s="242">
        <v>100</v>
      </c>
      <c r="C161" s="245" t="s">
        <v>319</v>
      </c>
      <c r="D161" s="253">
        <v>1956</v>
      </c>
      <c r="E161" s="99" t="s">
        <v>89</v>
      </c>
      <c r="F161" s="254"/>
      <c r="G161" s="255" t="s">
        <v>403</v>
      </c>
      <c r="H161" s="161"/>
      <c r="I161" s="255" t="s">
        <v>321</v>
      </c>
      <c r="J161" s="100" t="s">
        <v>322</v>
      </c>
    </row>
    <row r="162" spans="1:10" s="5" customFormat="1" ht="36.75" customHeight="1">
      <c r="A162" s="271">
        <v>14</v>
      </c>
      <c r="B162" s="272">
        <v>110</v>
      </c>
      <c r="C162" s="273" t="s">
        <v>324</v>
      </c>
      <c r="D162" s="274">
        <v>1990</v>
      </c>
      <c r="E162" s="275" t="s">
        <v>89</v>
      </c>
      <c r="F162" s="276"/>
      <c r="G162" s="277" t="s">
        <v>404</v>
      </c>
      <c r="H162" s="252" t="s">
        <v>405</v>
      </c>
      <c r="I162" s="277" t="s">
        <v>327</v>
      </c>
      <c r="J162" s="278" t="s">
        <v>328</v>
      </c>
    </row>
    <row r="163" spans="1:10" s="5" customFormat="1" ht="36.75" customHeight="1">
      <c r="A163" s="95">
        <v>15</v>
      </c>
      <c r="B163" s="242">
        <v>91</v>
      </c>
      <c r="C163" s="245" t="s">
        <v>114</v>
      </c>
      <c r="D163" s="253"/>
      <c r="E163" s="99"/>
      <c r="F163" s="254"/>
      <c r="G163" s="255" t="s">
        <v>315</v>
      </c>
      <c r="H163" s="161"/>
      <c r="I163" s="255" t="s">
        <v>86</v>
      </c>
      <c r="J163" s="100" t="s">
        <v>8</v>
      </c>
    </row>
    <row r="164" spans="1:10" s="5" customFormat="1" ht="36.75" customHeight="1">
      <c r="A164" s="95">
        <v>16</v>
      </c>
      <c r="B164" s="242">
        <v>88</v>
      </c>
      <c r="C164" s="245" t="s">
        <v>106</v>
      </c>
      <c r="D164" s="253">
        <v>2000</v>
      </c>
      <c r="E164" s="99" t="s">
        <v>85</v>
      </c>
      <c r="F164" s="254"/>
      <c r="G164" s="255" t="s">
        <v>113</v>
      </c>
      <c r="H164" s="161"/>
      <c r="I164" s="255" t="s">
        <v>86</v>
      </c>
      <c r="J164" s="100" t="s">
        <v>114</v>
      </c>
    </row>
    <row r="165" spans="1:10" s="5" customFormat="1" ht="36.75" customHeight="1">
      <c r="A165" s="95">
        <v>17</v>
      </c>
      <c r="B165" s="242">
        <v>87</v>
      </c>
      <c r="C165" s="245" t="s">
        <v>172</v>
      </c>
      <c r="D165" s="253"/>
      <c r="E165" s="99"/>
      <c r="F165" s="254"/>
      <c r="G165" s="255" t="s">
        <v>401</v>
      </c>
      <c r="H165" s="161"/>
      <c r="I165" s="255" t="s">
        <v>86</v>
      </c>
      <c r="J165" s="100" t="s">
        <v>8</v>
      </c>
    </row>
    <row r="166" spans="1:10" s="5" customFormat="1" ht="36.75" customHeight="1">
      <c r="A166" s="95">
        <v>18</v>
      </c>
      <c r="B166" s="242">
        <v>93</v>
      </c>
      <c r="C166" s="245" t="s">
        <v>98</v>
      </c>
      <c r="D166" s="253">
        <v>1984</v>
      </c>
      <c r="E166" s="99" t="s">
        <v>89</v>
      </c>
      <c r="F166" s="254"/>
      <c r="G166" s="255" t="s">
        <v>120</v>
      </c>
      <c r="H166" s="161"/>
      <c r="I166" s="255" t="s">
        <v>86</v>
      </c>
      <c r="J166" s="100" t="s">
        <v>8</v>
      </c>
    </row>
    <row r="167" spans="1:10" s="5" customFormat="1" ht="36.75" customHeight="1">
      <c r="A167" s="95">
        <v>19</v>
      </c>
      <c r="B167" s="242">
        <v>43</v>
      </c>
      <c r="C167" s="245" t="s">
        <v>125</v>
      </c>
      <c r="D167" s="253">
        <v>1974</v>
      </c>
      <c r="E167" s="99" t="s">
        <v>96</v>
      </c>
      <c r="F167" s="254"/>
      <c r="G167" s="255" t="s">
        <v>397</v>
      </c>
      <c r="H167" s="161"/>
      <c r="I167" s="255" t="s">
        <v>160</v>
      </c>
      <c r="J167" s="100" t="s">
        <v>88</v>
      </c>
    </row>
    <row r="168" spans="1:10" s="5" customFormat="1" ht="53.25" customHeight="1">
      <c r="A168" s="47"/>
      <c r="B168" s="45"/>
      <c r="C168" s="46"/>
      <c r="D168" s="47"/>
      <c r="E168" s="47"/>
      <c r="F168" s="48"/>
      <c r="G168" s="46"/>
      <c r="H168" s="49"/>
      <c r="I168" s="50"/>
      <c r="J168" s="51"/>
    </row>
    <row r="169" ht="25.5" customHeight="1"/>
    <row r="170" ht="25.5" customHeight="1"/>
    <row r="171" ht="25.5" customHeight="1"/>
    <row r="172" ht="25.5" customHeight="1"/>
    <row r="173" ht="25.5" customHeight="1"/>
  </sheetData>
  <sheetProtection/>
  <mergeCells count="92">
    <mergeCell ref="A147:H147"/>
    <mergeCell ref="I147:J147"/>
    <mergeCell ref="A148:B148"/>
    <mergeCell ref="D148:F148"/>
    <mergeCell ref="G148:H148"/>
    <mergeCell ref="I148:J148"/>
    <mergeCell ref="A4:J4"/>
    <mergeCell ref="A5:J5"/>
    <mergeCell ref="A6:J6"/>
    <mergeCell ref="G7:G8"/>
    <mergeCell ref="A7:A8"/>
    <mergeCell ref="A146:H146"/>
    <mergeCell ref="I146:J146"/>
    <mergeCell ref="I120:J120"/>
    <mergeCell ref="G83:H83"/>
    <mergeCell ref="A120:H120"/>
    <mergeCell ref="C7:C8"/>
    <mergeCell ref="D7:D8"/>
    <mergeCell ref="A1:J1"/>
    <mergeCell ref="A119:H119"/>
    <mergeCell ref="I119:J119"/>
    <mergeCell ref="A2:J2"/>
    <mergeCell ref="A3:J3"/>
    <mergeCell ref="I82:J82"/>
    <mergeCell ref="B7:B8"/>
    <mergeCell ref="I7:I8"/>
    <mergeCell ref="F7:F8"/>
    <mergeCell ref="E7:E8"/>
    <mergeCell ref="I50:J50"/>
    <mergeCell ref="A83:B83"/>
    <mergeCell ref="A9:H9"/>
    <mergeCell ref="A10:H10"/>
    <mergeCell ref="A49:B49"/>
    <mergeCell ref="A82:B82"/>
    <mergeCell ref="D82:F82"/>
    <mergeCell ref="I49:J49"/>
    <mergeCell ref="A50:B50"/>
    <mergeCell ref="I81:J81"/>
    <mergeCell ref="G50:H50"/>
    <mergeCell ref="H7:H8"/>
    <mergeCell ref="J7:J8"/>
    <mergeCell ref="A11:B11"/>
    <mergeCell ref="I9:J9"/>
    <mergeCell ref="I10:J10"/>
    <mergeCell ref="A48:H48"/>
    <mergeCell ref="A47:H47"/>
    <mergeCell ref="I47:J47"/>
    <mergeCell ref="I48:J48"/>
    <mergeCell ref="A25:B25"/>
    <mergeCell ref="A12:B12"/>
    <mergeCell ref="A23:H23"/>
    <mergeCell ref="I23:J23"/>
    <mergeCell ref="I131:J131"/>
    <mergeCell ref="D25:F25"/>
    <mergeCell ref="I25:J25"/>
    <mergeCell ref="A26:B26"/>
    <mergeCell ref="D26:F26"/>
    <mergeCell ref="I26:J26"/>
    <mergeCell ref="A122:B122"/>
    <mergeCell ref="D122:F122"/>
    <mergeCell ref="I122:J122"/>
    <mergeCell ref="G121:H121"/>
    <mergeCell ref="I121:J121"/>
    <mergeCell ref="G11:H11"/>
    <mergeCell ref="A81:H81"/>
    <mergeCell ref="I24:J24"/>
    <mergeCell ref="D49:F49"/>
    <mergeCell ref="G122:H122"/>
    <mergeCell ref="I11:J11"/>
    <mergeCell ref="I12:J12"/>
    <mergeCell ref="I83:J83"/>
    <mergeCell ref="G82:H82"/>
    <mergeCell ref="I133:J133"/>
    <mergeCell ref="D11:F11"/>
    <mergeCell ref="D12:F12"/>
    <mergeCell ref="G133:H133"/>
    <mergeCell ref="A131:H131"/>
    <mergeCell ref="A133:B133"/>
    <mergeCell ref="A132:B132"/>
    <mergeCell ref="D132:F132"/>
    <mergeCell ref="I132:J132"/>
    <mergeCell ref="G132:H132"/>
    <mergeCell ref="D133:F133"/>
    <mergeCell ref="A121:B121"/>
    <mergeCell ref="D121:F121"/>
    <mergeCell ref="G12:H12"/>
    <mergeCell ref="G25:H25"/>
    <mergeCell ref="G26:H26"/>
    <mergeCell ref="A24:H24"/>
    <mergeCell ref="D50:F50"/>
    <mergeCell ref="D83:F83"/>
    <mergeCell ref="G49:H49"/>
  </mergeCells>
  <printOptions horizontalCentered="1"/>
  <pageMargins left="0" right="0" top="0" bottom="0" header="0" footer="0"/>
  <pageSetup horizontalDpi="300" verticalDpi="300" orientation="portrait" paperSize="9" scale="44" r:id="rId2"/>
  <rowBreaks count="3" manualBreakCount="3">
    <brk id="46" max="9" man="1"/>
    <brk id="80" max="9" man="1"/>
    <brk id="118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28"/>
  <sheetViews>
    <sheetView view="pageBreakPreview" zoomScale="41" zoomScaleNormal="61" zoomScaleSheetLayoutView="41" zoomScalePageLayoutView="0" workbookViewId="0" topLeftCell="A13">
      <selection activeCell="I13" sqref="I13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46.00390625" style="1" customWidth="1"/>
    <col min="10" max="10" width="41.7109375" style="1" customWidth="1"/>
    <col min="11" max="14" width="15.28125" style="1" customWidth="1"/>
    <col min="15" max="15" width="16.57421875" style="1" customWidth="1"/>
    <col min="16" max="16" width="18.8515625" style="1" customWidth="1"/>
    <col min="17" max="17" width="15.140625" style="1" customWidth="1"/>
    <col min="18" max="18" width="19.7109375" style="1" customWidth="1"/>
    <col min="19" max="20" width="14.8515625" style="1" customWidth="1"/>
    <col min="21" max="21" width="15.28125" style="1" customWidth="1"/>
    <col min="22" max="16384" width="9.140625" style="1" customWidth="1"/>
  </cols>
  <sheetData>
    <row r="1" spans="1:20" ht="107.2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7"/>
      <c r="P1" s="587"/>
      <c r="Q1" s="588"/>
      <c r="R1" s="588"/>
      <c r="S1" s="588"/>
      <c r="T1" s="588"/>
    </row>
    <row r="2" spans="1:20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7"/>
      <c r="P2" s="587"/>
      <c r="Q2" s="588"/>
      <c r="R2" s="588"/>
      <c r="S2" s="588"/>
      <c r="T2" s="588"/>
    </row>
    <row r="3" spans="1:20" s="3" customFormat="1" ht="33.7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  <c r="P3" s="590"/>
      <c r="Q3" s="591"/>
      <c r="R3" s="591"/>
      <c r="S3" s="592"/>
      <c r="T3" s="592"/>
    </row>
    <row r="4" spans="1:20" s="3" customFormat="1" ht="33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90"/>
      <c r="P4" s="590"/>
      <c r="Q4" s="591"/>
      <c r="R4" s="591"/>
      <c r="S4" s="592"/>
      <c r="T4" s="592"/>
    </row>
    <row r="5" spans="1:20" s="3" customFormat="1" ht="36.75" customHeight="1">
      <c r="A5" s="589" t="s">
        <v>500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90"/>
      <c r="P5" s="590"/>
      <c r="Q5" s="591"/>
      <c r="R5" s="591"/>
      <c r="S5" s="592"/>
      <c r="T5" s="592"/>
    </row>
    <row r="6" spans="1:20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90"/>
      <c r="P6" s="590"/>
      <c r="Q6" s="591"/>
      <c r="R6" s="591"/>
      <c r="S6" s="592"/>
      <c r="T6" s="592"/>
    </row>
    <row r="7" spans="1:20" s="3" customFormat="1" ht="31.5" customHeight="1" thickBot="1">
      <c r="A7" s="593" t="s">
        <v>34</v>
      </c>
      <c r="B7" s="594"/>
      <c r="C7" s="166" t="s">
        <v>35</v>
      </c>
      <c r="D7" s="572" t="s">
        <v>37</v>
      </c>
      <c r="E7" s="573"/>
      <c r="F7" s="574"/>
      <c r="G7" s="575"/>
      <c r="H7" s="599" t="s">
        <v>61</v>
      </c>
      <c r="I7" s="600"/>
      <c r="J7" s="572" t="s">
        <v>62</v>
      </c>
      <c r="K7" s="573"/>
      <c r="L7" s="573"/>
      <c r="M7" s="573"/>
      <c r="N7" s="573"/>
      <c r="O7" s="601"/>
      <c r="P7" s="601"/>
      <c r="Q7" s="601"/>
      <c r="R7" s="601"/>
      <c r="S7" s="601"/>
      <c r="T7" s="602"/>
    </row>
    <row r="8" spans="1:20" s="3" customFormat="1" ht="46.5" customHeight="1" thickBot="1">
      <c r="A8" s="597" t="s">
        <v>225</v>
      </c>
      <c r="B8" s="598"/>
      <c r="C8" s="167" t="s">
        <v>209</v>
      </c>
      <c r="D8" s="580" t="s">
        <v>127</v>
      </c>
      <c r="E8" s="581"/>
      <c r="F8" s="582"/>
      <c r="G8" s="583"/>
      <c r="H8" s="584"/>
      <c r="I8" s="585"/>
      <c r="J8" s="603" t="s">
        <v>408</v>
      </c>
      <c r="K8" s="604"/>
      <c r="L8" s="604"/>
      <c r="M8" s="604"/>
      <c r="N8" s="604"/>
      <c r="O8" s="605"/>
      <c r="P8" s="605"/>
      <c r="Q8" s="605"/>
      <c r="R8" s="605"/>
      <c r="S8" s="605"/>
      <c r="T8" s="606"/>
    </row>
    <row r="9" spans="1:20" s="4" customFormat="1" ht="27.75" customHeight="1" thickBot="1">
      <c r="A9" s="626" t="s">
        <v>14</v>
      </c>
      <c r="B9" s="578" t="s">
        <v>4</v>
      </c>
      <c r="C9" s="578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2" t="s">
        <v>17</v>
      </c>
      <c r="J9" s="624" t="s">
        <v>19</v>
      </c>
      <c r="K9" s="612" t="s">
        <v>11</v>
      </c>
      <c r="L9" s="613"/>
      <c r="M9" s="613"/>
      <c r="N9" s="613"/>
      <c r="O9" s="613"/>
      <c r="P9" s="613"/>
      <c r="Q9" s="613"/>
      <c r="R9" s="496"/>
      <c r="S9" s="607" t="s">
        <v>197</v>
      </c>
      <c r="T9" s="576" t="s">
        <v>60</v>
      </c>
    </row>
    <row r="10" spans="1:21" s="5" customFormat="1" ht="56.25" customHeight="1" thickBot="1">
      <c r="A10" s="627"/>
      <c r="B10" s="579"/>
      <c r="C10" s="579"/>
      <c r="D10" s="596"/>
      <c r="E10" s="596"/>
      <c r="F10" s="579"/>
      <c r="G10" s="596"/>
      <c r="H10" s="621"/>
      <c r="I10" s="623"/>
      <c r="J10" s="625"/>
      <c r="K10" s="305" t="s">
        <v>416</v>
      </c>
      <c r="L10" s="306" t="s">
        <v>417</v>
      </c>
      <c r="M10" s="306" t="s">
        <v>418</v>
      </c>
      <c r="N10" s="307" t="s">
        <v>419</v>
      </c>
      <c r="O10" s="309" t="s">
        <v>138</v>
      </c>
      <c r="P10" s="308" t="s">
        <v>13</v>
      </c>
      <c r="Q10" s="173" t="s">
        <v>140</v>
      </c>
      <c r="R10" s="168" t="s">
        <v>139</v>
      </c>
      <c r="S10" s="608"/>
      <c r="T10" s="577"/>
      <c r="U10" s="93">
        <v>92</v>
      </c>
    </row>
    <row r="11" spans="1:21" s="5" customFormat="1" ht="43.5" customHeight="1" thickBot="1">
      <c r="A11" s="737" t="s">
        <v>502</v>
      </c>
      <c r="B11" s="738"/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9"/>
      <c r="U11" s="93"/>
    </row>
    <row r="12" spans="1:21" s="5" customFormat="1" ht="112.5" customHeight="1">
      <c r="A12" s="104">
        <v>1</v>
      </c>
      <c r="B12" s="363">
        <v>13</v>
      </c>
      <c r="C12" s="181" t="s">
        <v>196</v>
      </c>
      <c r="D12" s="105"/>
      <c r="E12" s="105" t="s">
        <v>7</v>
      </c>
      <c r="F12" s="341"/>
      <c r="G12" s="181" t="s">
        <v>121</v>
      </c>
      <c r="H12" s="139"/>
      <c r="I12" s="163" t="s">
        <v>144</v>
      </c>
      <c r="J12" s="106" t="s">
        <v>115</v>
      </c>
      <c r="K12" s="325">
        <v>7.1</v>
      </c>
      <c r="L12" s="316">
        <v>7.8</v>
      </c>
      <c r="M12" s="316">
        <v>7.5</v>
      </c>
      <c r="N12" s="320">
        <v>7.3</v>
      </c>
      <c r="O12" s="312">
        <f>(K12+L12+M12+N12)/4</f>
        <v>7.425</v>
      </c>
      <c r="P12" s="310">
        <v>79.43</v>
      </c>
      <c r="Q12" s="323">
        <v>0</v>
      </c>
      <c r="R12" s="54">
        <f>O12-Q12</f>
        <v>7.425</v>
      </c>
      <c r="S12" s="120"/>
      <c r="T12" s="156"/>
      <c r="U12" s="44">
        <f>(P12-$U$10)*0.1</f>
        <v>-1.2569999999999995</v>
      </c>
    </row>
    <row r="13" spans="1:21" s="5" customFormat="1" ht="122.25" customHeight="1">
      <c r="A13" s="107">
        <v>2</v>
      </c>
      <c r="B13" s="365">
        <v>4</v>
      </c>
      <c r="C13" s="38" t="s">
        <v>123</v>
      </c>
      <c r="D13" s="108"/>
      <c r="E13" s="108" t="s">
        <v>7</v>
      </c>
      <c r="F13" s="342"/>
      <c r="G13" s="38" t="s">
        <v>244</v>
      </c>
      <c r="H13" s="140"/>
      <c r="I13" s="164" t="s">
        <v>116</v>
      </c>
      <c r="J13" s="109" t="s">
        <v>142</v>
      </c>
      <c r="K13" s="326">
        <v>6.5</v>
      </c>
      <c r="L13" s="318">
        <v>7</v>
      </c>
      <c r="M13" s="318">
        <v>6.4</v>
      </c>
      <c r="N13" s="321">
        <v>6.8</v>
      </c>
      <c r="O13" s="313">
        <f>(K13+L13+M13+N13)/4</f>
        <v>6.675</v>
      </c>
      <c r="P13" s="311">
        <v>80.08</v>
      </c>
      <c r="Q13" s="57">
        <v>0</v>
      </c>
      <c r="R13" s="56">
        <f>O13-Q13</f>
        <v>6.675</v>
      </c>
      <c r="S13" s="118"/>
      <c r="T13" s="157"/>
      <c r="U13" s="44">
        <f>(P13-$U$10)*0.1</f>
        <v>-1.1920000000000002</v>
      </c>
    </row>
    <row r="14" spans="1:21" s="5" customFormat="1" ht="122.25" customHeight="1">
      <c r="A14" s="107">
        <v>3</v>
      </c>
      <c r="B14" s="365">
        <v>35</v>
      </c>
      <c r="C14" s="38" t="s">
        <v>504</v>
      </c>
      <c r="D14" s="108"/>
      <c r="E14" s="108" t="s">
        <v>7</v>
      </c>
      <c r="F14" s="342"/>
      <c r="G14" s="38" t="s">
        <v>445</v>
      </c>
      <c r="H14" s="140"/>
      <c r="I14" s="164" t="s">
        <v>153</v>
      </c>
      <c r="J14" s="109" t="s">
        <v>119</v>
      </c>
      <c r="K14" s="329">
        <v>7.5</v>
      </c>
      <c r="L14" s="335">
        <v>8</v>
      </c>
      <c r="M14" s="335">
        <v>7.5</v>
      </c>
      <c r="N14" s="385">
        <v>7.5</v>
      </c>
      <c r="O14" s="313">
        <f>(K14+L14+M14+N14)/4</f>
        <v>7.625</v>
      </c>
      <c r="P14" s="386">
        <v>74.63</v>
      </c>
      <c r="Q14" s="57">
        <v>1</v>
      </c>
      <c r="R14" s="56">
        <f>O14-Q14</f>
        <v>6.625</v>
      </c>
      <c r="S14" s="119"/>
      <c r="T14" s="158"/>
      <c r="U14" s="44">
        <f>(P14-$U$10)*0.1</f>
        <v>-1.7370000000000005</v>
      </c>
    </row>
    <row r="15" spans="1:21" s="5" customFormat="1" ht="122.25" customHeight="1">
      <c r="A15" s="107">
        <v>4</v>
      </c>
      <c r="B15" s="365">
        <v>12</v>
      </c>
      <c r="C15" s="38" t="s">
        <v>196</v>
      </c>
      <c r="D15" s="108"/>
      <c r="E15" s="108" t="s">
        <v>7</v>
      </c>
      <c r="F15" s="342"/>
      <c r="G15" s="38" t="s">
        <v>149</v>
      </c>
      <c r="H15" s="140"/>
      <c r="I15" s="164" t="s">
        <v>144</v>
      </c>
      <c r="J15" s="109" t="s">
        <v>115</v>
      </c>
      <c r="K15" s="326">
        <v>5.9</v>
      </c>
      <c r="L15" s="318">
        <v>6.5</v>
      </c>
      <c r="M15" s="318">
        <v>5</v>
      </c>
      <c r="N15" s="321">
        <v>5.5</v>
      </c>
      <c r="O15" s="313">
        <f>(K15+L15+M15+N15)/4</f>
        <v>5.725</v>
      </c>
      <c r="P15" s="311">
        <v>85.86</v>
      </c>
      <c r="Q15" s="57">
        <v>1.5</v>
      </c>
      <c r="R15" s="56">
        <f>O15-Q15</f>
        <v>4.225</v>
      </c>
      <c r="S15" s="118"/>
      <c r="T15" s="157"/>
      <c r="U15" s="44">
        <f>(P15-$U$10)*0.1</f>
        <v>-0.6140000000000001</v>
      </c>
    </row>
    <row r="16" spans="1:21" s="5" customFormat="1" ht="122.25" customHeight="1" thickBot="1">
      <c r="A16" s="107"/>
      <c r="B16" s="365">
        <v>81</v>
      </c>
      <c r="C16" s="38" t="s">
        <v>411</v>
      </c>
      <c r="D16" s="108"/>
      <c r="E16" s="108" t="s">
        <v>7</v>
      </c>
      <c r="F16" s="342"/>
      <c r="G16" s="38" t="s">
        <v>296</v>
      </c>
      <c r="H16" s="140"/>
      <c r="I16" s="164" t="s">
        <v>250</v>
      </c>
      <c r="J16" s="109" t="s">
        <v>251</v>
      </c>
      <c r="K16" s="667" t="s">
        <v>111</v>
      </c>
      <c r="L16" s="668"/>
      <c r="M16" s="668"/>
      <c r="N16" s="668"/>
      <c r="O16" s="668"/>
      <c r="P16" s="668"/>
      <c r="Q16" s="668"/>
      <c r="R16" s="669"/>
      <c r="S16" s="211"/>
      <c r="T16" s="157"/>
      <c r="U16" s="44">
        <f>(P16-$U$10)*0.1</f>
        <v>-9.200000000000001</v>
      </c>
    </row>
    <row r="17" spans="1:21" s="5" customFormat="1" ht="43.5" customHeight="1" thickBot="1">
      <c r="A17" s="737" t="s">
        <v>503</v>
      </c>
      <c r="B17" s="738"/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9"/>
      <c r="U17" s="93"/>
    </row>
    <row r="18" spans="1:21" s="5" customFormat="1" ht="112.5" customHeight="1">
      <c r="A18" s="104">
        <v>1</v>
      </c>
      <c r="B18" s="363">
        <v>5</v>
      </c>
      <c r="C18" s="181" t="s">
        <v>193</v>
      </c>
      <c r="D18" s="105">
        <v>2001</v>
      </c>
      <c r="E18" s="105" t="s">
        <v>20</v>
      </c>
      <c r="F18" s="341"/>
      <c r="G18" s="181" t="s">
        <v>238</v>
      </c>
      <c r="H18" s="139" t="s">
        <v>239</v>
      </c>
      <c r="I18" s="163" t="s">
        <v>116</v>
      </c>
      <c r="J18" s="106" t="s">
        <v>142</v>
      </c>
      <c r="K18" s="325">
        <v>7.6</v>
      </c>
      <c r="L18" s="316">
        <v>7.9</v>
      </c>
      <c r="M18" s="316">
        <v>8</v>
      </c>
      <c r="N18" s="320">
        <v>7.7</v>
      </c>
      <c r="O18" s="312">
        <f>(K18+L18+M18+N18)/4</f>
        <v>7.8</v>
      </c>
      <c r="P18" s="310">
        <v>76.26</v>
      </c>
      <c r="Q18" s="323">
        <v>0</v>
      </c>
      <c r="R18" s="54">
        <f>O18-Q18</f>
        <v>7.8</v>
      </c>
      <c r="S18" s="120"/>
      <c r="T18" s="156"/>
      <c r="U18" s="44">
        <f>(P18-$U$10)*0.1</f>
        <v>-1.5739999999999996</v>
      </c>
    </row>
    <row r="19" spans="1:21" s="5" customFormat="1" ht="112.5" customHeight="1">
      <c r="A19" s="107">
        <v>2</v>
      </c>
      <c r="B19" s="365">
        <v>14</v>
      </c>
      <c r="C19" s="38" t="s">
        <v>415</v>
      </c>
      <c r="D19" s="108">
        <v>2005</v>
      </c>
      <c r="E19" s="108" t="s">
        <v>20</v>
      </c>
      <c r="F19" s="342"/>
      <c r="G19" s="38" t="s">
        <v>240</v>
      </c>
      <c r="H19" s="140"/>
      <c r="I19" s="164" t="s">
        <v>144</v>
      </c>
      <c r="J19" s="109" t="s">
        <v>115</v>
      </c>
      <c r="K19" s="326">
        <v>7.1</v>
      </c>
      <c r="L19" s="318">
        <v>7.7</v>
      </c>
      <c r="M19" s="318">
        <v>7.8</v>
      </c>
      <c r="N19" s="321">
        <v>7.1</v>
      </c>
      <c r="O19" s="313">
        <f>(K19+L19+M19+N19)/4</f>
        <v>7.425000000000001</v>
      </c>
      <c r="P19" s="311">
        <v>66.86</v>
      </c>
      <c r="Q19" s="175">
        <v>0</v>
      </c>
      <c r="R19" s="56">
        <f>O19-Q19</f>
        <v>7.425000000000001</v>
      </c>
      <c r="S19" s="118"/>
      <c r="T19" s="157"/>
      <c r="U19" s="44">
        <f>(P19-$U$10)*0.1</f>
        <v>-2.5140000000000002</v>
      </c>
    </row>
    <row r="20" spans="1:21" s="5" customFormat="1" ht="112.5" customHeight="1">
      <c r="A20" s="107">
        <v>3</v>
      </c>
      <c r="B20" s="365">
        <v>59</v>
      </c>
      <c r="C20" s="183" t="s">
        <v>414</v>
      </c>
      <c r="D20" s="108">
        <v>2004</v>
      </c>
      <c r="E20" s="108" t="s">
        <v>94</v>
      </c>
      <c r="F20" s="342"/>
      <c r="G20" s="38" t="s">
        <v>241</v>
      </c>
      <c r="H20" s="140"/>
      <c r="I20" s="164" t="s">
        <v>242</v>
      </c>
      <c r="J20" s="109" t="s">
        <v>243</v>
      </c>
      <c r="K20" s="326">
        <v>7</v>
      </c>
      <c r="L20" s="318">
        <v>7.8</v>
      </c>
      <c r="M20" s="318">
        <v>7.6</v>
      </c>
      <c r="N20" s="321">
        <v>7</v>
      </c>
      <c r="O20" s="313">
        <f>(K20+L20+M20+N20)/4</f>
        <v>7.35</v>
      </c>
      <c r="P20" s="311">
        <v>80.39</v>
      </c>
      <c r="Q20" s="175">
        <v>0</v>
      </c>
      <c r="R20" s="56">
        <f>O20-Q20</f>
        <v>7.35</v>
      </c>
      <c r="S20" s="118"/>
      <c r="T20" s="157"/>
      <c r="U20" s="44">
        <f>(P20-$U$10)*0.1</f>
        <v>-1.161</v>
      </c>
    </row>
    <row r="21" spans="1:21" s="5" customFormat="1" ht="112.5" customHeight="1" thickBot="1">
      <c r="A21" s="110">
        <v>4</v>
      </c>
      <c r="B21" s="366">
        <v>15</v>
      </c>
      <c r="C21" s="66" t="s">
        <v>124</v>
      </c>
      <c r="D21" s="111"/>
      <c r="E21" s="111" t="s">
        <v>20</v>
      </c>
      <c r="F21" s="343"/>
      <c r="G21" s="66" t="s">
        <v>146</v>
      </c>
      <c r="H21" s="289"/>
      <c r="I21" s="165" t="s">
        <v>144</v>
      </c>
      <c r="J21" s="112" t="s">
        <v>115</v>
      </c>
      <c r="K21" s="327">
        <v>6.9</v>
      </c>
      <c r="L21" s="319">
        <v>7.8</v>
      </c>
      <c r="M21" s="319">
        <v>7</v>
      </c>
      <c r="N21" s="322">
        <v>6.9</v>
      </c>
      <c r="O21" s="409">
        <f>(K21+L21+M21+N21)/4</f>
        <v>7.15</v>
      </c>
      <c r="P21" s="324">
        <v>71.63</v>
      </c>
      <c r="Q21" s="328">
        <v>0</v>
      </c>
      <c r="R21" s="410">
        <f>O21-Q21</f>
        <v>7.15</v>
      </c>
      <c r="S21" s="413"/>
      <c r="T21" s="201"/>
      <c r="U21" s="44">
        <f>(P21-$U$10)*0.1</f>
        <v>-2.0370000000000004</v>
      </c>
    </row>
    <row r="22" spans="1:21" s="5" customFormat="1" ht="134.25" customHeight="1" hidden="1">
      <c r="A22" s="65"/>
      <c r="B22" s="23">
        <v>30</v>
      </c>
      <c r="C22" s="38" t="s">
        <v>25</v>
      </c>
      <c r="D22" s="34"/>
      <c r="E22" s="35"/>
      <c r="F22" s="35"/>
      <c r="G22" s="38" t="s">
        <v>29</v>
      </c>
      <c r="H22" s="39"/>
      <c r="I22" s="33" t="s">
        <v>26</v>
      </c>
      <c r="J22" s="42" t="s">
        <v>8</v>
      </c>
      <c r="K22" s="303"/>
      <c r="L22" s="303"/>
      <c r="M22" s="303"/>
      <c r="N22" s="303"/>
      <c r="O22" s="55"/>
      <c r="P22" s="57"/>
      <c r="Q22" s="58"/>
      <c r="R22" s="56"/>
      <c r="S22" s="75"/>
      <c r="T22" s="75"/>
      <c r="U22" s="44">
        <f>(P27-$U$10)/4</f>
        <v>-23</v>
      </c>
    </row>
    <row r="23" spans="1:21" s="5" customFormat="1" ht="134.25" customHeight="1" hidden="1">
      <c r="A23" s="52"/>
      <c r="B23" s="22">
        <v>31</v>
      </c>
      <c r="C23" s="32" t="s">
        <v>30</v>
      </c>
      <c r="D23" s="27"/>
      <c r="E23" s="29" t="s">
        <v>7</v>
      </c>
      <c r="F23" s="29"/>
      <c r="G23" s="32" t="s">
        <v>24</v>
      </c>
      <c r="H23" s="28"/>
      <c r="I23" s="31" t="s">
        <v>26</v>
      </c>
      <c r="J23" s="41" t="s">
        <v>8</v>
      </c>
      <c r="K23" s="303"/>
      <c r="L23" s="303"/>
      <c r="M23" s="303"/>
      <c r="N23" s="303"/>
      <c r="O23" s="55"/>
      <c r="P23" s="57"/>
      <c r="Q23" s="58"/>
      <c r="R23" s="56"/>
      <c r="S23" s="75"/>
      <c r="T23" s="75"/>
      <c r="U23" s="44">
        <f>(P29-$U$10)/4</f>
        <v>-23</v>
      </c>
    </row>
    <row r="24" spans="1:21" s="5" customFormat="1" ht="134.25" customHeight="1" hidden="1" thickBot="1">
      <c r="A24" s="64"/>
      <c r="B24" s="24">
        <v>28</v>
      </c>
      <c r="C24" s="66" t="s">
        <v>31</v>
      </c>
      <c r="D24" s="37"/>
      <c r="E24" s="43" t="s">
        <v>20</v>
      </c>
      <c r="F24" s="43"/>
      <c r="G24" s="66" t="s">
        <v>27</v>
      </c>
      <c r="H24" s="68"/>
      <c r="I24" s="69" t="s">
        <v>26</v>
      </c>
      <c r="J24" s="67" t="s">
        <v>28</v>
      </c>
      <c r="K24" s="304"/>
      <c r="L24" s="304"/>
      <c r="M24" s="304"/>
      <c r="N24" s="304"/>
      <c r="O24" s="60"/>
      <c r="P24" s="61"/>
      <c r="Q24" s="62"/>
      <c r="R24" s="63"/>
      <c r="S24" s="75"/>
      <c r="T24" s="75"/>
      <c r="U24" s="44">
        <f>(P31-$U$10)/4</f>
        <v>-23</v>
      </c>
    </row>
    <row r="25" spans="1:17" s="4" customFormat="1" ht="8.25" customHeight="1">
      <c r="A25" s="7"/>
      <c r="B25" s="8"/>
      <c r="C25" s="9"/>
      <c r="D25" s="10"/>
      <c r="E25" s="10"/>
      <c r="F25" s="10"/>
      <c r="G25" s="11"/>
      <c r="H25" s="11"/>
      <c r="I25" s="11"/>
      <c r="J25" s="12"/>
      <c r="K25" s="12"/>
      <c r="L25" s="12"/>
      <c r="M25" s="12"/>
      <c r="N25" s="12"/>
      <c r="O25" s="13"/>
      <c r="P25" s="13"/>
      <c r="Q25" s="13"/>
    </row>
    <row r="26" spans="1:17" s="3" customFormat="1" ht="23.25" customHeight="1">
      <c r="A26" s="14"/>
      <c r="B26" s="14"/>
      <c r="C26" s="6"/>
      <c r="D26" s="18" t="s">
        <v>15</v>
      </c>
      <c r="F26" s="25"/>
      <c r="G26" s="25"/>
      <c r="H26" s="16"/>
      <c r="I26" s="20"/>
      <c r="K26" s="18"/>
      <c r="L26" s="18"/>
      <c r="M26" s="18" t="s">
        <v>57</v>
      </c>
      <c r="N26" s="18"/>
      <c r="P26" s="14"/>
      <c r="Q26" s="14"/>
    </row>
    <row r="27" spans="1:17" s="3" customFormat="1" ht="9.75" customHeight="1">
      <c r="A27" s="14"/>
      <c r="B27" s="14"/>
      <c r="C27" s="6"/>
      <c r="D27" s="16"/>
      <c r="F27" s="16"/>
      <c r="G27" s="16"/>
      <c r="H27" s="16"/>
      <c r="I27" s="20"/>
      <c r="K27" s="21"/>
      <c r="L27" s="21"/>
      <c r="M27" s="21"/>
      <c r="N27" s="21"/>
      <c r="P27" s="14"/>
      <c r="Q27" s="14"/>
    </row>
    <row r="28" spans="1:17" s="3" customFormat="1" ht="30" customHeight="1">
      <c r="A28" s="14"/>
      <c r="B28" s="14"/>
      <c r="C28" s="6"/>
      <c r="D28" s="18" t="s">
        <v>2</v>
      </c>
      <c r="F28" s="25"/>
      <c r="G28" s="25"/>
      <c r="H28" s="16"/>
      <c r="I28" s="20"/>
      <c r="K28" s="18"/>
      <c r="L28" s="18"/>
      <c r="M28" s="18" t="s">
        <v>21</v>
      </c>
      <c r="N28" s="18"/>
      <c r="P28" s="14"/>
      <c r="Q28" s="14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30">
    <mergeCell ref="T9:T10"/>
    <mergeCell ref="G9:G10"/>
    <mergeCell ref="H9:H10"/>
    <mergeCell ref="I9:I10"/>
    <mergeCell ref="J9:J10"/>
    <mergeCell ref="K9:R9"/>
    <mergeCell ref="S9:S10"/>
    <mergeCell ref="A9:A10"/>
    <mergeCell ref="B9:B10"/>
    <mergeCell ref="C9:C10"/>
    <mergeCell ref="D9:D10"/>
    <mergeCell ref="E9:E10"/>
    <mergeCell ref="F9:F10"/>
    <mergeCell ref="D7:G7"/>
    <mergeCell ref="H7:I7"/>
    <mergeCell ref="J7:T7"/>
    <mergeCell ref="A8:B8"/>
    <mergeCell ref="D8:G8"/>
    <mergeCell ref="H8:I8"/>
    <mergeCell ref="J8:T8"/>
    <mergeCell ref="A11:T11"/>
    <mergeCell ref="A17:T17"/>
    <mergeCell ref="K16:R16"/>
    <mergeCell ref="A1:T1"/>
    <mergeCell ref="A2:T2"/>
    <mergeCell ref="A3:T3"/>
    <mergeCell ref="A4:T4"/>
    <mergeCell ref="A5:T5"/>
    <mergeCell ref="A6:T6"/>
    <mergeCell ref="A7:B7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view="pageBreakPreview" zoomScale="41" zoomScaleNormal="61" zoomScaleSheetLayoutView="41" zoomScalePageLayoutView="0" workbookViewId="0" topLeftCell="A1">
      <selection activeCell="K21" sqref="K21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7.28125" style="1" customWidth="1"/>
    <col min="10" max="10" width="55.0039062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88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1.5" customHeight="1">
      <c r="A3" s="741" t="s">
        <v>236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560"/>
      <c r="P3" s="560"/>
    </row>
    <row r="4" spans="1:16" s="3" customFormat="1" ht="31.5" customHeight="1">
      <c r="A4" s="741" t="s">
        <v>10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560"/>
      <c r="P4" s="560"/>
    </row>
    <row r="5" spans="1:16" s="3" customFormat="1" ht="36.75" customHeight="1">
      <c r="A5" s="589" t="s">
        <v>500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55.5" customHeight="1" thickBot="1">
      <c r="A8" s="597" t="s">
        <v>226</v>
      </c>
      <c r="B8" s="598"/>
      <c r="C8" s="180" t="s">
        <v>209</v>
      </c>
      <c r="D8" s="651" t="s">
        <v>227</v>
      </c>
      <c r="E8" s="652"/>
      <c r="F8" s="653"/>
      <c r="G8" s="654"/>
      <c r="H8" s="584"/>
      <c r="I8" s="631"/>
      <c r="J8" s="632" t="s">
        <v>228</v>
      </c>
      <c r="K8" s="633"/>
      <c r="L8" s="633"/>
      <c r="M8" s="633"/>
      <c r="N8" s="633"/>
      <c r="O8" s="633"/>
      <c r="P8" s="634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 t="s">
        <v>59</v>
      </c>
      <c r="P9" s="637" t="s">
        <v>60</v>
      </c>
    </row>
    <row r="10" spans="1:16" s="4" customFormat="1" ht="27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22</v>
      </c>
      <c r="L10" s="641"/>
      <c r="M10" s="628" t="s">
        <v>23</v>
      </c>
      <c r="N10" s="629"/>
      <c r="O10" s="649"/>
      <c r="P10" s="638"/>
    </row>
    <row r="11" spans="1:18" s="5" customFormat="1" ht="37.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52</v>
      </c>
      <c r="R11" s="93">
        <v>40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(L30-$Q$11)/4</f>
        <v>-13</v>
      </c>
      <c r="R12" s="15">
        <f>(N30-$R$11)/4</f>
        <v>-10</v>
      </c>
    </row>
    <row r="13" spans="1:18" s="5" customFormat="1" ht="62.25" customHeight="1">
      <c r="A13" s="387">
        <v>1</v>
      </c>
      <c r="B13" s="388">
        <v>45</v>
      </c>
      <c r="C13" s="178" t="s">
        <v>229</v>
      </c>
      <c r="D13" s="113">
        <v>1962</v>
      </c>
      <c r="E13" s="113" t="s">
        <v>7</v>
      </c>
      <c r="F13" s="389"/>
      <c r="G13" s="178" t="s">
        <v>280</v>
      </c>
      <c r="H13" s="390"/>
      <c r="I13" s="178" t="s">
        <v>160</v>
      </c>
      <c r="J13" s="300" t="s">
        <v>125</v>
      </c>
      <c r="K13" s="53">
        <v>0</v>
      </c>
      <c r="L13" s="77">
        <v>32.81</v>
      </c>
      <c r="M13" s="89">
        <v>0</v>
      </c>
      <c r="N13" s="54">
        <v>29.15</v>
      </c>
      <c r="O13" s="130">
        <v>0</v>
      </c>
      <c r="P13" s="156"/>
      <c r="Q13" s="44">
        <f aca="true" t="shared" si="0" ref="Q13:Q29">(L13-$Q$11)/4</f>
        <v>-4.797499999999999</v>
      </c>
      <c r="R13" s="15">
        <f aca="true" t="shared" si="1" ref="R13:R29">(N13-$R$11)/4</f>
        <v>-2.7125000000000004</v>
      </c>
    </row>
    <row r="14" spans="1:18" s="5" customFormat="1" ht="62.25" customHeight="1">
      <c r="A14" s="391">
        <v>2</v>
      </c>
      <c r="B14" s="392">
        <v>58</v>
      </c>
      <c r="C14" s="205" t="s">
        <v>156</v>
      </c>
      <c r="D14" s="114">
        <v>1986</v>
      </c>
      <c r="E14" s="114" t="s">
        <v>87</v>
      </c>
      <c r="F14" s="393"/>
      <c r="G14" s="205" t="s">
        <v>157</v>
      </c>
      <c r="H14" s="394"/>
      <c r="I14" s="205" t="s">
        <v>269</v>
      </c>
      <c r="J14" s="94" t="s">
        <v>158</v>
      </c>
      <c r="K14" s="55">
        <v>0</v>
      </c>
      <c r="L14" s="78">
        <v>30.11</v>
      </c>
      <c r="M14" s="90">
        <v>0</v>
      </c>
      <c r="N14" s="56">
        <v>30.71</v>
      </c>
      <c r="O14" s="131">
        <v>0</v>
      </c>
      <c r="P14" s="157"/>
      <c r="Q14" s="44">
        <f t="shared" si="0"/>
        <v>-5.4725</v>
      </c>
      <c r="R14" s="15">
        <f t="shared" si="1"/>
        <v>-2.3225</v>
      </c>
    </row>
    <row r="15" spans="1:18" s="5" customFormat="1" ht="62.25" customHeight="1">
      <c r="A15" s="391">
        <v>3</v>
      </c>
      <c r="B15" s="392">
        <v>5</v>
      </c>
      <c r="C15" s="205" t="s">
        <v>141</v>
      </c>
      <c r="D15" s="114">
        <v>2001</v>
      </c>
      <c r="E15" s="114" t="s">
        <v>20</v>
      </c>
      <c r="F15" s="393"/>
      <c r="G15" s="205" t="s">
        <v>238</v>
      </c>
      <c r="H15" s="394" t="s">
        <v>239</v>
      </c>
      <c r="I15" s="205" t="s">
        <v>116</v>
      </c>
      <c r="J15" s="94" t="s">
        <v>142</v>
      </c>
      <c r="K15" s="55">
        <v>0</v>
      </c>
      <c r="L15" s="78">
        <v>29</v>
      </c>
      <c r="M15" s="90">
        <v>0</v>
      </c>
      <c r="N15" s="56">
        <v>31.5</v>
      </c>
      <c r="O15" s="131">
        <v>0</v>
      </c>
      <c r="P15" s="157"/>
      <c r="Q15" s="44">
        <f t="shared" si="0"/>
        <v>-5.75</v>
      </c>
      <c r="R15" s="15">
        <f t="shared" si="1"/>
        <v>-2.125</v>
      </c>
    </row>
    <row r="16" spans="1:18" s="5" customFormat="1" ht="62.25" customHeight="1">
      <c r="A16" s="391">
        <v>4</v>
      </c>
      <c r="B16" s="392">
        <v>117</v>
      </c>
      <c r="C16" s="205" t="s">
        <v>480</v>
      </c>
      <c r="D16" s="114">
        <v>1995</v>
      </c>
      <c r="E16" s="114" t="s">
        <v>94</v>
      </c>
      <c r="F16" s="393"/>
      <c r="G16" s="205" t="s">
        <v>506</v>
      </c>
      <c r="H16" s="394"/>
      <c r="I16" s="205" t="s">
        <v>110</v>
      </c>
      <c r="J16" s="94" t="s">
        <v>481</v>
      </c>
      <c r="K16" s="55">
        <v>0</v>
      </c>
      <c r="L16" s="78">
        <v>31.65</v>
      </c>
      <c r="M16" s="90">
        <v>0</v>
      </c>
      <c r="N16" s="56">
        <v>33.51</v>
      </c>
      <c r="O16" s="131">
        <v>0</v>
      </c>
      <c r="P16" s="157"/>
      <c r="Q16" s="44">
        <f t="shared" si="0"/>
        <v>-5.0875</v>
      </c>
      <c r="R16" s="15">
        <f t="shared" si="1"/>
        <v>-1.6225000000000005</v>
      </c>
    </row>
    <row r="17" spans="1:18" s="5" customFormat="1" ht="62.25" customHeight="1">
      <c r="A17" s="391">
        <v>5</v>
      </c>
      <c r="B17" s="392">
        <v>32</v>
      </c>
      <c r="C17" s="205" t="s">
        <v>460</v>
      </c>
      <c r="D17" s="114"/>
      <c r="E17" s="114" t="s">
        <v>7</v>
      </c>
      <c r="F17" s="393"/>
      <c r="G17" s="205" t="s">
        <v>329</v>
      </c>
      <c r="H17" s="394"/>
      <c r="I17" s="205" t="s">
        <v>153</v>
      </c>
      <c r="J17" s="94" t="s">
        <v>119</v>
      </c>
      <c r="K17" s="55">
        <v>0</v>
      </c>
      <c r="L17" s="78">
        <v>30.48</v>
      </c>
      <c r="M17" s="90">
        <v>0</v>
      </c>
      <c r="N17" s="56">
        <v>33.75</v>
      </c>
      <c r="O17" s="131">
        <v>0</v>
      </c>
      <c r="P17" s="157"/>
      <c r="Q17" s="44">
        <f t="shared" si="0"/>
        <v>-5.38</v>
      </c>
      <c r="R17" s="15">
        <f t="shared" si="1"/>
        <v>-1.5625</v>
      </c>
    </row>
    <row r="18" spans="1:18" s="5" customFormat="1" ht="62.25" customHeight="1">
      <c r="A18" s="391">
        <v>6</v>
      </c>
      <c r="B18" s="392">
        <v>59</v>
      </c>
      <c r="C18" s="205" t="s">
        <v>443</v>
      </c>
      <c r="D18" s="114">
        <v>2004</v>
      </c>
      <c r="E18" s="114" t="s">
        <v>94</v>
      </c>
      <c r="F18" s="393"/>
      <c r="G18" s="205" t="s">
        <v>241</v>
      </c>
      <c r="H18" s="394"/>
      <c r="I18" s="205" t="s">
        <v>242</v>
      </c>
      <c r="J18" s="94" t="s">
        <v>243</v>
      </c>
      <c r="K18" s="55">
        <v>0</v>
      </c>
      <c r="L18" s="78">
        <v>34.02</v>
      </c>
      <c r="M18" s="90">
        <v>0</v>
      </c>
      <c r="N18" s="56">
        <v>34.97</v>
      </c>
      <c r="O18" s="131">
        <v>0</v>
      </c>
      <c r="P18" s="157"/>
      <c r="Q18" s="44">
        <f t="shared" si="0"/>
        <v>-4.494999999999999</v>
      </c>
      <c r="R18" s="15">
        <f t="shared" si="1"/>
        <v>-1.2575000000000003</v>
      </c>
    </row>
    <row r="19" spans="1:18" s="5" customFormat="1" ht="62.25" customHeight="1">
      <c r="A19" s="391">
        <v>7</v>
      </c>
      <c r="B19" s="392">
        <v>75</v>
      </c>
      <c r="C19" s="205" t="s">
        <v>427</v>
      </c>
      <c r="D19" s="114">
        <v>1990</v>
      </c>
      <c r="E19" s="114" t="s">
        <v>7</v>
      </c>
      <c r="F19" s="393"/>
      <c r="G19" s="205" t="s">
        <v>285</v>
      </c>
      <c r="H19" s="394"/>
      <c r="I19" s="205" t="s">
        <v>282</v>
      </c>
      <c r="J19" s="94" t="s">
        <v>297</v>
      </c>
      <c r="K19" s="55">
        <v>0</v>
      </c>
      <c r="L19" s="78">
        <v>30.21</v>
      </c>
      <c r="M19" s="90">
        <v>0</v>
      </c>
      <c r="N19" s="56">
        <v>35.89</v>
      </c>
      <c r="O19" s="131">
        <v>0</v>
      </c>
      <c r="P19" s="157"/>
      <c r="Q19" s="44">
        <f t="shared" si="0"/>
        <v>-5.4475</v>
      </c>
      <c r="R19" s="15">
        <f t="shared" si="1"/>
        <v>-1.0274999999999999</v>
      </c>
    </row>
    <row r="20" spans="1:18" s="5" customFormat="1" ht="62.25" customHeight="1">
      <c r="A20" s="391">
        <v>8</v>
      </c>
      <c r="B20" s="392">
        <v>15</v>
      </c>
      <c r="C20" s="205" t="s">
        <v>145</v>
      </c>
      <c r="D20" s="114"/>
      <c r="E20" s="114" t="s">
        <v>20</v>
      </c>
      <c r="F20" s="393"/>
      <c r="G20" s="205" t="s">
        <v>146</v>
      </c>
      <c r="H20" s="394"/>
      <c r="I20" s="205" t="s">
        <v>144</v>
      </c>
      <c r="J20" s="94" t="s">
        <v>115</v>
      </c>
      <c r="K20" s="55">
        <v>0</v>
      </c>
      <c r="L20" s="78">
        <v>30.26</v>
      </c>
      <c r="M20" s="90">
        <v>0</v>
      </c>
      <c r="N20" s="56">
        <v>36.33</v>
      </c>
      <c r="O20" s="131">
        <v>0</v>
      </c>
      <c r="P20" s="157"/>
      <c r="Q20" s="44">
        <f t="shared" si="0"/>
        <v>-5.435</v>
      </c>
      <c r="R20" s="15">
        <f t="shared" si="1"/>
        <v>-0.9175000000000004</v>
      </c>
    </row>
    <row r="21" spans="1:18" s="5" customFormat="1" ht="62.25" customHeight="1">
      <c r="A21" s="391">
        <v>9</v>
      </c>
      <c r="B21" s="392">
        <v>115</v>
      </c>
      <c r="C21" s="205" t="s">
        <v>461</v>
      </c>
      <c r="D21" s="114">
        <v>1965</v>
      </c>
      <c r="E21" s="114" t="s">
        <v>89</v>
      </c>
      <c r="F21" s="393"/>
      <c r="G21" s="205" t="s">
        <v>211</v>
      </c>
      <c r="H21" s="394"/>
      <c r="I21" s="205" t="s">
        <v>90</v>
      </c>
      <c r="J21" s="94" t="s">
        <v>8</v>
      </c>
      <c r="K21" s="55">
        <v>0</v>
      </c>
      <c r="L21" s="78">
        <v>34.48</v>
      </c>
      <c r="M21" s="90">
        <v>0</v>
      </c>
      <c r="N21" s="56">
        <v>36.89</v>
      </c>
      <c r="O21" s="131">
        <v>0</v>
      </c>
      <c r="P21" s="157"/>
      <c r="Q21" s="44">
        <f t="shared" si="0"/>
        <v>-4.380000000000001</v>
      </c>
      <c r="R21" s="15">
        <f t="shared" si="1"/>
        <v>-0.7774999999999999</v>
      </c>
    </row>
    <row r="22" spans="1:18" s="5" customFormat="1" ht="62.25" customHeight="1">
      <c r="A22" s="391">
        <v>10</v>
      </c>
      <c r="B22" s="392">
        <v>4</v>
      </c>
      <c r="C22" s="205" t="s">
        <v>150</v>
      </c>
      <c r="D22" s="114"/>
      <c r="E22" s="114" t="s">
        <v>7</v>
      </c>
      <c r="F22" s="393"/>
      <c r="G22" s="205" t="s">
        <v>244</v>
      </c>
      <c r="H22" s="394"/>
      <c r="I22" s="205" t="s">
        <v>116</v>
      </c>
      <c r="J22" s="94" t="s">
        <v>142</v>
      </c>
      <c r="K22" s="55">
        <v>0</v>
      </c>
      <c r="L22" s="78">
        <v>31.76</v>
      </c>
      <c r="M22" s="90">
        <v>0</v>
      </c>
      <c r="N22" s="56">
        <v>39.05</v>
      </c>
      <c r="O22" s="131">
        <v>0</v>
      </c>
      <c r="P22" s="157"/>
      <c r="Q22" s="44">
        <f t="shared" si="0"/>
        <v>-5.06</v>
      </c>
      <c r="R22" s="15">
        <f t="shared" si="1"/>
        <v>-0.2375000000000007</v>
      </c>
    </row>
    <row r="23" spans="1:18" s="5" customFormat="1" ht="62.25" customHeight="1">
      <c r="A23" s="391">
        <v>11</v>
      </c>
      <c r="B23" s="392">
        <v>106</v>
      </c>
      <c r="C23" s="205" t="s">
        <v>162</v>
      </c>
      <c r="D23" s="114">
        <v>1973</v>
      </c>
      <c r="E23" s="114" t="s">
        <v>89</v>
      </c>
      <c r="F23" s="393"/>
      <c r="G23" s="205" t="s">
        <v>275</v>
      </c>
      <c r="H23" s="394"/>
      <c r="I23" s="205" t="s">
        <v>171</v>
      </c>
      <c r="J23" s="94" t="s">
        <v>8</v>
      </c>
      <c r="K23" s="55">
        <v>0</v>
      </c>
      <c r="L23" s="78">
        <v>36.22</v>
      </c>
      <c r="M23" s="90">
        <v>0</v>
      </c>
      <c r="N23" s="56">
        <v>40.03</v>
      </c>
      <c r="O23" s="131">
        <v>0</v>
      </c>
      <c r="P23" s="157"/>
      <c r="Q23" s="44">
        <f t="shared" si="0"/>
        <v>-3.9450000000000003</v>
      </c>
      <c r="R23" s="15">
        <f t="shared" si="1"/>
        <v>0.007500000000000284</v>
      </c>
    </row>
    <row r="24" spans="1:18" s="5" customFormat="1" ht="62.25" customHeight="1">
      <c r="A24" s="391">
        <v>12</v>
      </c>
      <c r="B24" s="392">
        <v>33</v>
      </c>
      <c r="C24" s="205" t="s">
        <v>519</v>
      </c>
      <c r="D24" s="114">
        <v>1992</v>
      </c>
      <c r="E24" s="114" t="s">
        <v>94</v>
      </c>
      <c r="F24" s="393"/>
      <c r="G24" s="205" t="s">
        <v>268</v>
      </c>
      <c r="H24" s="394"/>
      <c r="I24" s="205" t="s">
        <v>153</v>
      </c>
      <c r="J24" s="94" t="s">
        <v>119</v>
      </c>
      <c r="K24" s="55">
        <v>0</v>
      </c>
      <c r="L24" s="78">
        <v>30.71</v>
      </c>
      <c r="M24" s="90">
        <v>4</v>
      </c>
      <c r="N24" s="56">
        <v>33.81</v>
      </c>
      <c r="O24" s="131">
        <v>4</v>
      </c>
      <c r="P24" s="157"/>
      <c r="Q24" s="44">
        <f t="shared" si="0"/>
        <v>-5.3225</v>
      </c>
      <c r="R24" s="15">
        <f t="shared" si="1"/>
        <v>-1.5474999999999994</v>
      </c>
    </row>
    <row r="25" spans="1:18" s="5" customFormat="1" ht="62.25" customHeight="1">
      <c r="A25" s="391">
        <v>13</v>
      </c>
      <c r="B25" s="392">
        <v>39</v>
      </c>
      <c r="C25" s="205" t="s">
        <v>278</v>
      </c>
      <c r="D25" s="114">
        <v>1962</v>
      </c>
      <c r="E25" s="114" t="s">
        <v>7</v>
      </c>
      <c r="F25" s="393"/>
      <c r="G25" s="205" t="s">
        <v>279</v>
      </c>
      <c r="H25" s="394"/>
      <c r="I25" s="205" t="s">
        <v>90</v>
      </c>
      <c r="J25" s="94" t="s">
        <v>246</v>
      </c>
      <c r="K25" s="55">
        <v>0</v>
      </c>
      <c r="L25" s="78">
        <v>32.88</v>
      </c>
      <c r="M25" s="90">
        <v>4</v>
      </c>
      <c r="N25" s="56">
        <v>34.05</v>
      </c>
      <c r="O25" s="131">
        <v>4</v>
      </c>
      <c r="P25" s="157"/>
      <c r="Q25" s="44">
        <f t="shared" si="0"/>
        <v>-4.779999999999999</v>
      </c>
      <c r="R25" s="15">
        <f t="shared" si="1"/>
        <v>-1.4875000000000007</v>
      </c>
    </row>
    <row r="26" spans="1:18" s="5" customFormat="1" ht="62.25" customHeight="1">
      <c r="A26" s="391">
        <v>14</v>
      </c>
      <c r="B26" s="392">
        <v>35</v>
      </c>
      <c r="C26" s="205" t="s">
        <v>444</v>
      </c>
      <c r="D26" s="114"/>
      <c r="E26" s="114"/>
      <c r="F26" s="393"/>
      <c r="G26" s="205" t="s">
        <v>445</v>
      </c>
      <c r="H26" s="394"/>
      <c r="I26" s="205" t="s">
        <v>153</v>
      </c>
      <c r="J26" s="94" t="s">
        <v>119</v>
      </c>
      <c r="K26" s="55">
        <v>4</v>
      </c>
      <c r="L26" s="78">
        <v>31.13</v>
      </c>
      <c r="M26" s="90">
        <v>0</v>
      </c>
      <c r="N26" s="56">
        <v>34.73</v>
      </c>
      <c r="O26" s="131">
        <v>4</v>
      </c>
      <c r="P26" s="157"/>
      <c r="Q26" s="44">
        <f t="shared" si="0"/>
        <v>-5.2175</v>
      </c>
      <c r="R26" s="15">
        <f t="shared" si="1"/>
        <v>-1.3175000000000008</v>
      </c>
    </row>
    <row r="27" spans="1:18" s="5" customFormat="1" ht="62.25" customHeight="1">
      <c r="A27" s="391">
        <v>15</v>
      </c>
      <c r="B27" s="392">
        <v>81</v>
      </c>
      <c r="C27" s="205" t="s">
        <v>411</v>
      </c>
      <c r="D27" s="129"/>
      <c r="E27" s="129" t="s">
        <v>7</v>
      </c>
      <c r="F27" s="408"/>
      <c r="G27" s="236" t="s">
        <v>296</v>
      </c>
      <c r="H27" s="394"/>
      <c r="I27" s="205" t="s">
        <v>250</v>
      </c>
      <c r="J27" s="94" t="s">
        <v>251</v>
      </c>
      <c r="K27" s="55">
        <v>0</v>
      </c>
      <c r="L27" s="78">
        <v>30.17</v>
      </c>
      <c r="M27" s="90">
        <v>4</v>
      </c>
      <c r="N27" s="56">
        <v>36.35</v>
      </c>
      <c r="O27" s="131">
        <v>4</v>
      </c>
      <c r="P27" s="157"/>
      <c r="Q27" s="44">
        <f t="shared" si="0"/>
        <v>-5.4575</v>
      </c>
      <c r="R27" s="15">
        <f t="shared" si="1"/>
        <v>-0.9124999999999996</v>
      </c>
    </row>
    <row r="28" spans="1:18" s="5" customFormat="1" ht="62.25" customHeight="1">
      <c r="A28" s="391">
        <v>16</v>
      </c>
      <c r="B28" s="411">
        <v>2</v>
      </c>
      <c r="C28" s="236" t="s">
        <v>459</v>
      </c>
      <c r="D28" s="129">
        <v>1979</v>
      </c>
      <c r="E28" s="129" t="s">
        <v>7</v>
      </c>
      <c r="F28" s="408"/>
      <c r="G28" s="236" t="s">
        <v>276</v>
      </c>
      <c r="H28" s="412" t="s">
        <v>277</v>
      </c>
      <c r="I28" s="236" t="s">
        <v>266</v>
      </c>
      <c r="J28" s="301" t="s">
        <v>159</v>
      </c>
      <c r="K28" s="122">
        <v>0</v>
      </c>
      <c r="L28" s="123">
        <v>32.73</v>
      </c>
      <c r="M28" s="124">
        <v>4</v>
      </c>
      <c r="N28" s="125">
        <v>38.74</v>
      </c>
      <c r="O28" s="132">
        <v>4</v>
      </c>
      <c r="P28" s="158"/>
      <c r="Q28" s="44">
        <f t="shared" si="0"/>
        <v>-4.817500000000001</v>
      </c>
      <c r="R28" s="15">
        <f t="shared" si="1"/>
        <v>-0.3149999999999995</v>
      </c>
    </row>
    <row r="29" spans="1:18" s="5" customFormat="1" ht="62.25" customHeight="1" thickBot="1">
      <c r="A29" s="177">
        <v>17</v>
      </c>
      <c r="B29" s="395">
        <v>113</v>
      </c>
      <c r="C29" s="212" t="s">
        <v>115</v>
      </c>
      <c r="D29" s="396">
        <v>1986</v>
      </c>
      <c r="E29" s="396" t="s">
        <v>87</v>
      </c>
      <c r="F29" s="397"/>
      <c r="G29" s="212" t="s">
        <v>148</v>
      </c>
      <c r="H29" s="398"/>
      <c r="I29" s="212" t="s">
        <v>144</v>
      </c>
      <c r="J29" s="213" t="s">
        <v>8</v>
      </c>
      <c r="K29" s="60">
        <v>0</v>
      </c>
      <c r="L29" s="79">
        <v>37.06</v>
      </c>
      <c r="M29" s="740" t="s">
        <v>507</v>
      </c>
      <c r="N29" s="619"/>
      <c r="O29" s="200"/>
      <c r="P29" s="201"/>
      <c r="Q29" s="44">
        <f t="shared" si="0"/>
        <v>-3.7349999999999994</v>
      </c>
      <c r="R29" s="15">
        <f t="shared" si="1"/>
        <v>-10</v>
      </c>
    </row>
    <row r="30" spans="1:13" s="4" customFormat="1" ht="15.75" customHeight="1">
      <c r="A30" s="7"/>
      <c r="B30" s="8"/>
      <c r="C30" s="9"/>
      <c r="D30" s="10"/>
      <c r="E30" s="10"/>
      <c r="F30" s="10"/>
      <c r="G30" s="11"/>
      <c r="H30" s="11"/>
      <c r="I30" s="11"/>
      <c r="J30" s="12"/>
      <c r="K30" s="13"/>
      <c r="L30" s="13"/>
      <c r="M30" s="13"/>
    </row>
    <row r="31" spans="1:13" s="3" customFormat="1" ht="23.25" customHeight="1">
      <c r="A31" s="14"/>
      <c r="B31" s="14"/>
      <c r="C31" s="6"/>
      <c r="D31" s="18" t="s">
        <v>15</v>
      </c>
      <c r="F31" s="25"/>
      <c r="G31" s="25"/>
      <c r="H31" s="16"/>
      <c r="I31" s="20"/>
      <c r="K31" s="18" t="s">
        <v>57</v>
      </c>
      <c r="L31" s="14"/>
      <c r="M31" s="14"/>
    </row>
    <row r="32" spans="1:13" s="3" customFormat="1" ht="9.75" customHeight="1">
      <c r="A32" s="14"/>
      <c r="B32" s="14"/>
      <c r="C32" s="6"/>
      <c r="D32" s="16"/>
      <c r="F32" s="16"/>
      <c r="G32" s="16"/>
      <c r="H32" s="16"/>
      <c r="I32" s="20"/>
      <c r="K32" s="21"/>
      <c r="L32" s="14"/>
      <c r="M32" s="14"/>
    </row>
    <row r="33" spans="1:13" s="3" customFormat="1" ht="30" customHeight="1">
      <c r="A33" s="14"/>
      <c r="B33" s="14"/>
      <c r="C33" s="6"/>
      <c r="D33" s="18" t="s">
        <v>2</v>
      </c>
      <c r="F33" s="25"/>
      <c r="G33" s="25"/>
      <c r="H33" s="16"/>
      <c r="I33" s="20"/>
      <c r="K33" s="18" t="s">
        <v>21</v>
      </c>
      <c r="L33" s="14"/>
      <c r="M33" s="14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30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P9:P11"/>
    <mergeCell ref="K10:L10"/>
    <mergeCell ref="M10:N10"/>
    <mergeCell ref="M29:N29"/>
    <mergeCell ref="G9:G11"/>
    <mergeCell ref="H9:H11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9"/>
  <sheetViews>
    <sheetView view="pageBreakPreview" zoomScale="41" zoomScaleNormal="61" zoomScaleSheetLayoutView="41" zoomScalePageLayoutView="0" workbookViewId="0" topLeftCell="A1">
      <selection activeCell="N18" sqref="N18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5.57421875" style="1" customWidth="1"/>
    <col min="10" max="10" width="55.00390625" style="1" customWidth="1"/>
    <col min="11" max="11" width="16.57421875" style="1" customWidth="1"/>
    <col min="12" max="12" width="25.140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88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1.5" customHeight="1">
      <c r="A3" s="741" t="s">
        <v>236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560"/>
      <c r="P3" s="560"/>
    </row>
    <row r="4" spans="1:16" s="3" customFormat="1" ht="31.5" customHeight="1">
      <c r="A4" s="741" t="s">
        <v>10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560"/>
      <c r="P4" s="560"/>
    </row>
    <row r="5" spans="1:16" s="3" customFormat="1" ht="29.25" customHeight="1">
      <c r="A5" s="589" t="s">
        <v>500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72" customHeight="1" thickBot="1">
      <c r="A8" s="597" t="s">
        <v>70</v>
      </c>
      <c r="B8" s="598"/>
      <c r="C8" s="180" t="s">
        <v>67</v>
      </c>
      <c r="D8" s="651" t="s">
        <v>213</v>
      </c>
      <c r="E8" s="652"/>
      <c r="F8" s="653"/>
      <c r="G8" s="654"/>
      <c r="H8" s="584"/>
      <c r="I8" s="631"/>
      <c r="J8" s="632" t="s">
        <v>508</v>
      </c>
      <c r="K8" s="633"/>
      <c r="L8" s="633"/>
      <c r="M8" s="633"/>
      <c r="N8" s="633"/>
      <c r="O8" s="633"/>
      <c r="P8" s="634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27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207</v>
      </c>
      <c r="L10" s="641"/>
      <c r="M10" s="628" t="s">
        <v>230</v>
      </c>
      <c r="N10" s="629"/>
      <c r="O10" s="649"/>
      <c r="P10" s="638"/>
    </row>
    <row r="11" spans="1:18" s="5" customFormat="1" ht="37.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84</v>
      </c>
      <c r="R11" s="93">
        <v>52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(L46-$Q$11)/4</f>
        <v>-21</v>
      </c>
      <c r="R12" s="15">
        <f>(N46-$R$11)/4</f>
        <v>-13</v>
      </c>
    </row>
    <row r="13" spans="1:18" s="5" customFormat="1" ht="48" customHeight="1" thickBot="1">
      <c r="A13" s="744" t="s">
        <v>430</v>
      </c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6"/>
      <c r="Q13" s="44"/>
      <c r="R13" s="15"/>
    </row>
    <row r="14" spans="1:18" s="5" customFormat="1" ht="85.5" customHeight="1">
      <c r="A14" s="104">
        <v>1</v>
      </c>
      <c r="B14" s="363">
        <v>112</v>
      </c>
      <c r="C14" s="182" t="s">
        <v>455</v>
      </c>
      <c r="D14" s="400"/>
      <c r="E14" s="400"/>
      <c r="F14" s="364"/>
      <c r="G14" s="182" t="s">
        <v>456</v>
      </c>
      <c r="H14" s="288"/>
      <c r="I14" s="163" t="s">
        <v>457</v>
      </c>
      <c r="J14" s="106" t="s">
        <v>458</v>
      </c>
      <c r="K14" s="53">
        <v>0</v>
      </c>
      <c r="L14" s="77">
        <v>65.58</v>
      </c>
      <c r="M14" s="89">
        <v>0</v>
      </c>
      <c r="N14" s="54">
        <v>32.52</v>
      </c>
      <c r="O14" s="130"/>
      <c r="P14" s="156"/>
      <c r="Q14" s="44">
        <f aca="true" t="shared" si="0" ref="Q14:Q36">(L14-$Q$11)/4</f>
        <v>-4.605</v>
      </c>
      <c r="R14" s="15">
        <f aca="true" t="shared" si="1" ref="R14:R36">(N14-$R$11)/1</f>
        <v>-19.479999999999997</v>
      </c>
    </row>
    <row r="15" spans="1:18" s="5" customFormat="1" ht="85.5" customHeight="1">
      <c r="A15" s="107">
        <v>2</v>
      </c>
      <c r="B15" s="365">
        <v>28</v>
      </c>
      <c r="C15" s="183" t="s">
        <v>173</v>
      </c>
      <c r="D15" s="115">
        <v>1994</v>
      </c>
      <c r="E15" s="115" t="s">
        <v>87</v>
      </c>
      <c r="F15" s="137"/>
      <c r="G15" s="183" t="s">
        <v>305</v>
      </c>
      <c r="H15" s="33"/>
      <c r="I15" s="164" t="s">
        <v>191</v>
      </c>
      <c r="J15" s="109" t="s">
        <v>192</v>
      </c>
      <c r="K15" s="55">
        <v>0</v>
      </c>
      <c r="L15" s="78">
        <v>69.72</v>
      </c>
      <c r="M15" s="90">
        <v>0</v>
      </c>
      <c r="N15" s="56">
        <v>34.7</v>
      </c>
      <c r="O15" s="131"/>
      <c r="P15" s="157"/>
      <c r="Q15" s="44">
        <f t="shared" si="0"/>
        <v>-3.5700000000000003</v>
      </c>
      <c r="R15" s="15">
        <f t="shared" si="1"/>
        <v>-17.299999999999997</v>
      </c>
    </row>
    <row r="16" spans="1:18" s="5" customFormat="1" ht="85.5" customHeight="1">
      <c r="A16" s="107">
        <v>3</v>
      </c>
      <c r="B16" s="365">
        <v>108</v>
      </c>
      <c r="C16" s="183" t="s">
        <v>324</v>
      </c>
      <c r="D16" s="115">
        <v>1990</v>
      </c>
      <c r="E16" s="115" t="s">
        <v>89</v>
      </c>
      <c r="F16" s="137"/>
      <c r="G16" s="183" t="s">
        <v>475</v>
      </c>
      <c r="H16" s="33" t="s">
        <v>326</v>
      </c>
      <c r="I16" s="164" t="s">
        <v>327</v>
      </c>
      <c r="J16" s="109" t="s">
        <v>328</v>
      </c>
      <c r="K16" s="55">
        <v>0</v>
      </c>
      <c r="L16" s="78">
        <v>80.11</v>
      </c>
      <c r="M16" s="90">
        <v>0</v>
      </c>
      <c r="N16" s="56">
        <v>37.79</v>
      </c>
      <c r="O16" s="131"/>
      <c r="P16" s="157"/>
      <c r="Q16" s="44">
        <f t="shared" si="0"/>
        <v>-0.9725000000000001</v>
      </c>
      <c r="R16" s="15">
        <f t="shared" si="1"/>
        <v>-14.21</v>
      </c>
    </row>
    <row r="17" spans="1:18" s="5" customFormat="1" ht="85.5" customHeight="1">
      <c r="A17" s="107">
        <v>4</v>
      </c>
      <c r="B17" s="365">
        <v>16</v>
      </c>
      <c r="C17" s="183" t="s">
        <v>147</v>
      </c>
      <c r="D17" s="115">
        <v>2001</v>
      </c>
      <c r="E17" s="115" t="s">
        <v>94</v>
      </c>
      <c r="F17" s="137"/>
      <c r="G17" s="183" t="s">
        <v>174</v>
      </c>
      <c r="H17" s="33"/>
      <c r="I17" s="164" t="s">
        <v>144</v>
      </c>
      <c r="J17" s="109" t="s">
        <v>115</v>
      </c>
      <c r="K17" s="55">
        <v>0</v>
      </c>
      <c r="L17" s="78">
        <v>64.18</v>
      </c>
      <c r="M17" s="90">
        <v>4</v>
      </c>
      <c r="N17" s="56">
        <v>33.14</v>
      </c>
      <c r="O17" s="131"/>
      <c r="P17" s="157"/>
      <c r="Q17" s="44">
        <f t="shared" si="0"/>
        <v>-4.954999999999998</v>
      </c>
      <c r="R17" s="15">
        <f t="shared" si="1"/>
        <v>-18.86</v>
      </c>
    </row>
    <row r="18" spans="1:18" s="5" customFormat="1" ht="85.5" customHeight="1">
      <c r="A18" s="107">
        <v>5</v>
      </c>
      <c r="B18" s="365">
        <v>55</v>
      </c>
      <c r="C18" s="183" t="s">
        <v>154</v>
      </c>
      <c r="D18" s="115">
        <v>1984</v>
      </c>
      <c r="E18" s="115" t="s">
        <v>87</v>
      </c>
      <c r="F18" s="137"/>
      <c r="G18" s="183" t="s">
        <v>474</v>
      </c>
      <c r="H18" s="33"/>
      <c r="I18" s="164" t="s">
        <v>171</v>
      </c>
      <c r="J18" s="109" t="s">
        <v>162</v>
      </c>
      <c r="K18" s="55">
        <v>0</v>
      </c>
      <c r="L18" s="78">
        <v>67.97</v>
      </c>
      <c r="M18" s="90">
        <v>4</v>
      </c>
      <c r="N18" s="56">
        <v>33.99</v>
      </c>
      <c r="O18" s="131"/>
      <c r="P18" s="157"/>
      <c r="Q18" s="44">
        <f t="shared" si="0"/>
        <v>-4.0075</v>
      </c>
      <c r="R18" s="15">
        <f t="shared" si="1"/>
        <v>-18.009999999999998</v>
      </c>
    </row>
    <row r="19" spans="1:18" s="5" customFormat="1" ht="85.5" customHeight="1">
      <c r="A19" s="107">
        <v>6</v>
      </c>
      <c r="B19" s="365">
        <v>111</v>
      </c>
      <c r="C19" s="183" t="s">
        <v>163</v>
      </c>
      <c r="D19" s="115">
        <v>1988</v>
      </c>
      <c r="E19" s="115" t="s">
        <v>298</v>
      </c>
      <c r="F19" s="137"/>
      <c r="G19" s="183" t="s">
        <v>170</v>
      </c>
      <c r="H19" s="33"/>
      <c r="I19" s="164" t="s">
        <v>110</v>
      </c>
      <c r="J19" s="109" t="s">
        <v>8</v>
      </c>
      <c r="K19" s="55">
        <v>0</v>
      </c>
      <c r="L19" s="78">
        <v>63.7</v>
      </c>
      <c r="M19" s="90">
        <v>4</v>
      </c>
      <c r="N19" s="56">
        <v>36.65</v>
      </c>
      <c r="O19" s="131"/>
      <c r="P19" s="157"/>
      <c r="Q19" s="44">
        <f t="shared" si="0"/>
        <v>-5.074999999999999</v>
      </c>
      <c r="R19" s="15">
        <f t="shared" si="1"/>
        <v>-15.350000000000001</v>
      </c>
    </row>
    <row r="20" spans="1:18" s="5" customFormat="1" ht="85.5" customHeight="1">
      <c r="A20" s="107">
        <v>7</v>
      </c>
      <c r="B20" s="365">
        <v>96</v>
      </c>
      <c r="C20" s="183" t="s">
        <v>273</v>
      </c>
      <c r="D20" s="115">
        <v>1996</v>
      </c>
      <c r="E20" s="115"/>
      <c r="F20" s="137"/>
      <c r="G20" s="183" t="s">
        <v>274</v>
      </c>
      <c r="H20" s="33"/>
      <c r="I20" s="164" t="s">
        <v>86</v>
      </c>
      <c r="J20" s="109" t="s">
        <v>98</v>
      </c>
      <c r="K20" s="55">
        <v>0</v>
      </c>
      <c r="L20" s="78">
        <v>59.37</v>
      </c>
      <c r="M20" s="90">
        <v>8</v>
      </c>
      <c r="N20" s="56">
        <v>28.3</v>
      </c>
      <c r="O20" s="131"/>
      <c r="P20" s="157"/>
      <c r="Q20" s="44">
        <f t="shared" si="0"/>
        <v>-6.157500000000001</v>
      </c>
      <c r="R20" s="15">
        <f t="shared" si="1"/>
        <v>-23.7</v>
      </c>
    </row>
    <row r="21" spans="1:18" s="5" customFormat="1" ht="85.5" customHeight="1">
      <c r="A21" s="107">
        <v>8</v>
      </c>
      <c r="B21" s="368">
        <v>95</v>
      </c>
      <c r="C21" s="191" t="s">
        <v>98</v>
      </c>
      <c r="D21" s="407">
        <v>1984</v>
      </c>
      <c r="E21" s="407" t="s">
        <v>89</v>
      </c>
      <c r="F21" s="138"/>
      <c r="G21" s="191" t="s">
        <v>272</v>
      </c>
      <c r="H21" s="31"/>
      <c r="I21" s="172" t="s">
        <v>86</v>
      </c>
      <c r="J21" s="128" t="s">
        <v>114</v>
      </c>
      <c r="K21" s="122">
        <v>1</v>
      </c>
      <c r="L21" s="123">
        <v>87.85</v>
      </c>
      <c r="M21" s="124"/>
      <c r="N21" s="125"/>
      <c r="O21" s="132"/>
      <c r="P21" s="158"/>
      <c r="Q21" s="44">
        <f t="shared" si="0"/>
        <v>0.9624999999999986</v>
      </c>
      <c r="R21" s="15">
        <f t="shared" si="1"/>
        <v>-52</v>
      </c>
    </row>
    <row r="22" spans="1:18" s="5" customFormat="1" ht="85.5" customHeight="1">
      <c r="A22" s="107">
        <v>9</v>
      </c>
      <c r="B22" s="365">
        <v>18</v>
      </c>
      <c r="C22" s="183" t="s">
        <v>302</v>
      </c>
      <c r="D22" s="115">
        <v>2000</v>
      </c>
      <c r="E22" s="115" t="s">
        <v>93</v>
      </c>
      <c r="F22" s="137"/>
      <c r="G22" s="183" t="s">
        <v>182</v>
      </c>
      <c r="H22" s="33"/>
      <c r="I22" s="164" t="s">
        <v>144</v>
      </c>
      <c r="J22" s="109" t="s">
        <v>115</v>
      </c>
      <c r="K22" s="55">
        <v>4</v>
      </c>
      <c r="L22" s="78">
        <v>62.2</v>
      </c>
      <c r="M22" s="90"/>
      <c r="N22" s="56"/>
      <c r="O22" s="131"/>
      <c r="P22" s="157"/>
      <c r="Q22" s="44">
        <f t="shared" si="0"/>
        <v>-5.449999999999999</v>
      </c>
      <c r="R22" s="15">
        <f t="shared" si="1"/>
        <v>-52</v>
      </c>
    </row>
    <row r="23" spans="1:18" s="5" customFormat="1" ht="85.5" customHeight="1">
      <c r="A23" s="107">
        <v>10</v>
      </c>
      <c r="B23" s="365">
        <v>37</v>
      </c>
      <c r="C23" s="183" t="s">
        <v>119</v>
      </c>
      <c r="D23" s="115">
        <v>1964</v>
      </c>
      <c r="E23" s="115" t="s">
        <v>263</v>
      </c>
      <c r="F23" s="137"/>
      <c r="G23" s="183" t="s">
        <v>454</v>
      </c>
      <c r="H23" s="33"/>
      <c r="I23" s="164" t="s">
        <v>153</v>
      </c>
      <c r="J23" s="109" t="s">
        <v>8</v>
      </c>
      <c r="K23" s="55">
        <v>4</v>
      </c>
      <c r="L23" s="78">
        <v>65.12</v>
      </c>
      <c r="M23" s="90"/>
      <c r="N23" s="56"/>
      <c r="O23" s="131"/>
      <c r="P23" s="157"/>
      <c r="Q23" s="44">
        <f t="shared" si="0"/>
        <v>-4.719999999999999</v>
      </c>
      <c r="R23" s="15">
        <f t="shared" si="1"/>
        <v>-52</v>
      </c>
    </row>
    <row r="24" spans="1:18" s="5" customFormat="1" ht="85.5" customHeight="1">
      <c r="A24" s="107">
        <v>11</v>
      </c>
      <c r="B24" s="365">
        <v>56</v>
      </c>
      <c r="C24" s="183" t="s">
        <v>165</v>
      </c>
      <c r="D24" s="115">
        <v>1990</v>
      </c>
      <c r="E24" s="115" t="s">
        <v>7</v>
      </c>
      <c r="F24" s="137"/>
      <c r="G24" s="183" t="s">
        <v>310</v>
      </c>
      <c r="H24" s="33"/>
      <c r="I24" s="164" t="s">
        <v>171</v>
      </c>
      <c r="J24" s="109" t="s">
        <v>162</v>
      </c>
      <c r="K24" s="55">
        <v>4</v>
      </c>
      <c r="L24" s="78">
        <v>66.99</v>
      </c>
      <c r="M24" s="90"/>
      <c r="N24" s="56"/>
      <c r="O24" s="131"/>
      <c r="P24" s="157"/>
      <c r="Q24" s="44">
        <f t="shared" si="0"/>
        <v>-4.252500000000001</v>
      </c>
      <c r="R24" s="15">
        <f t="shared" si="1"/>
        <v>-52</v>
      </c>
    </row>
    <row r="25" spans="1:18" s="5" customFormat="1" ht="85.5" customHeight="1">
      <c r="A25" s="107">
        <v>12</v>
      </c>
      <c r="B25" s="365">
        <v>27</v>
      </c>
      <c r="C25" s="183" t="s">
        <v>176</v>
      </c>
      <c r="D25" s="115">
        <v>1991</v>
      </c>
      <c r="E25" s="115" t="s">
        <v>87</v>
      </c>
      <c r="F25" s="137"/>
      <c r="G25" s="183" t="s">
        <v>304</v>
      </c>
      <c r="H25" s="33"/>
      <c r="I25" s="164" t="s">
        <v>191</v>
      </c>
      <c r="J25" s="109" t="s">
        <v>192</v>
      </c>
      <c r="K25" s="55">
        <v>4</v>
      </c>
      <c r="L25" s="78">
        <v>69.08</v>
      </c>
      <c r="M25" s="90"/>
      <c r="N25" s="56"/>
      <c r="O25" s="131"/>
      <c r="P25" s="157"/>
      <c r="Q25" s="44">
        <f t="shared" si="0"/>
        <v>-3.7300000000000004</v>
      </c>
      <c r="R25" s="15">
        <f t="shared" si="1"/>
        <v>-52</v>
      </c>
    </row>
    <row r="26" spans="1:18" s="5" customFormat="1" ht="85.5" customHeight="1">
      <c r="A26" s="107">
        <v>13</v>
      </c>
      <c r="B26" s="365">
        <v>82</v>
      </c>
      <c r="C26" s="183" t="s">
        <v>312</v>
      </c>
      <c r="D26" s="115">
        <v>2000</v>
      </c>
      <c r="E26" s="115" t="s">
        <v>85</v>
      </c>
      <c r="F26" s="137"/>
      <c r="G26" s="183" t="s">
        <v>313</v>
      </c>
      <c r="H26" s="33"/>
      <c r="I26" s="164" t="s">
        <v>250</v>
      </c>
      <c r="J26" s="109" t="s">
        <v>251</v>
      </c>
      <c r="K26" s="55">
        <v>4</v>
      </c>
      <c r="L26" s="78">
        <v>70.63</v>
      </c>
      <c r="M26" s="90"/>
      <c r="N26" s="56"/>
      <c r="O26" s="131"/>
      <c r="P26" s="157"/>
      <c r="Q26" s="44">
        <f t="shared" si="0"/>
        <v>-3.342500000000001</v>
      </c>
      <c r="R26" s="15">
        <f t="shared" si="1"/>
        <v>-52</v>
      </c>
    </row>
    <row r="27" spans="1:18" s="5" customFormat="1" ht="85.5" customHeight="1">
      <c r="A27" s="107">
        <v>14</v>
      </c>
      <c r="B27" s="365">
        <v>31</v>
      </c>
      <c r="C27" s="183" t="s">
        <v>308</v>
      </c>
      <c r="D27" s="115">
        <v>1990</v>
      </c>
      <c r="E27" s="115" t="s">
        <v>87</v>
      </c>
      <c r="F27" s="137"/>
      <c r="G27" s="183" t="s">
        <v>143</v>
      </c>
      <c r="H27" s="33"/>
      <c r="I27" s="164" t="s">
        <v>191</v>
      </c>
      <c r="J27" s="109" t="s">
        <v>192</v>
      </c>
      <c r="K27" s="55">
        <v>4</v>
      </c>
      <c r="L27" s="78">
        <v>72.11</v>
      </c>
      <c r="M27" s="90"/>
      <c r="N27" s="56"/>
      <c r="O27" s="131"/>
      <c r="P27" s="157"/>
      <c r="Q27" s="44">
        <f t="shared" si="0"/>
        <v>-2.9725</v>
      </c>
      <c r="R27" s="15">
        <f t="shared" si="1"/>
        <v>-52</v>
      </c>
    </row>
    <row r="28" spans="1:18" s="5" customFormat="1" ht="85.5" customHeight="1">
      <c r="A28" s="107">
        <v>15</v>
      </c>
      <c r="B28" s="365">
        <v>19</v>
      </c>
      <c r="C28" s="183" t="s">
        <v>303</v>
      </c>
      <c r="D28" s="115">
        <v>1999</v>
      </c>
      <c r="E28" s="115" t="s">
        <v>94</v>
      </c>
      <c r="F28" s="137"/>
      <c r="G28" s="183" t="s">
        <v>212</v>
      </c>
      <c r="H28" s="33"/>
      <c r="I28" s="164" t="s">
        <v>144</v>
      </c>
      <c r="J28" s="109" t="s">
        <v>115</v>
      </c>
      <c r="K28" s="55">
        <v>4</v>
      </c>
      <c r="L28" s="78">
        <f>72.38</f>
        <v>72.38</v>
      </c>
      <c r="M28" s="124"/>
      <c r="N28" s="125"/>
      <c r="O28" s="132"/>
      <c r="P28" s="157"/>
      <c r="Q28" s="44">
        <f t="shared" si="0"/>
        <v>-2.905000000000001</v>
      </c>
      <c r="R28" s="15">
        <f t="shared" si="1"/>
        <v>-52</v>
      </c>
    </row>
    <row r="29" spans="1:18" s="5" customFormat="1" ht="85.5" customHeight="1">
      <c r="A29" s="107">
        <v>16</v>
      </c>
      <c r="B29" s="365">
        <v>30</v>
      </c>
      <c r="C29" s="183" t="s">
        <v>306</v>
      </c>
      <c r="D29" s="115">
        <v>2001</v>
      </c>
      <c r="E29" s="115" t="s">
        <v>85</v>
      </c>
      <c r="F29" s="137"/>
      <c r="G29" s="183" t="s">
        <v>307</v>
      </c>
      <c r="H29" s="33"/>
      <c r="I29" s="164" t="s">
        <v>191</v>
      </c>
      <c r="J29" s="109" t="s">
        <v>192</v>
      </c>
      <c r="K29" s="55">
        <v>8</v>
      </c>
      <c r="L29" s="78">
        <v>61.72</v>
      </c>
      <c r="M29" s="90"/>
      <c r="N29" s="56"/>
      <c r="O29" s="131"/>
      <c r="P29" s="157"/>
      <c r="Q29" s="44">
        <f t="shared" si="0"/>
        <v>-5.57</v>
      </c>
      <c r="R29" s="15">
        <f t="shared" si="1"/>
        <v>-52</v>
      </c>
    </row>
    <row r="30" spans="1:18" s="5" customFormat="1" ht="85.5" customHeight="1">
      <c r="A30" s="107">
        <v>17</v>
      </c>
      <c r="B30" s="365">
        <v>118</v>
      </c>
      <c r="C30" s="183" t="s">
        <v>501</v>
      </c>
      <c r="D30" s="115"/>
      <c r="E30" s="115"/>
      <c r="F30" s="137"/>
      <c r="G30" s="183" t="s">
        <v>505</v>
      </c>
      <c r="H30" s="33"/>
      <c r="I30" s="164" t="s">
        <v>110</v>
      </c>
      <c r="J30" s="109" t="s">
        <v>481</v>
      </c>
      <c r="K30" s="55">
        <v>8</v>
      </c>
      <c r="L30" s="78">
        <v>67.43</v>
      </c>
      <c r="M30" s="90"/>
      <c r="N30" s="56"/>
      <c r="O30" s="131"/>
      <c r="P30" s="157"/>
      <c r="Q30" s="44">
        <f t="shared" si="0"/>
        <v>-4.142499999999998</v>
      </c>
      <c r="R30" s="15">
        <f t="shared" si="1"/>
        <v>-52</v>
      </c>
    </row>
    <row r="31" spans="1:18" s="5" customFormat="1" ht="85.5" customHeight="1">
      <c r="A31" s="107">
        <v>18</v>
      </c>
      <c r="B31" s="365">
        <v>36</v>
      </c>
      <c r="C31" s="183" t="s">
        <v>119</v>
      </c>
      <c r="D31" s="115">
        <v>1964</v>
      </c>
      <c r="E31" s="115" t="s">
        <v>89</v>
      </c>
      <c r="F31" s="137"/>
      <c r="G31" s="183" t="s">
        <v>420</v>
      </c>
      <c r="H31" s="33"/>
      <c r="I31" s="164" t="s">
        <v>153</v>
      </c>
      <c r="J31" s="109" t="s">
        <v>8</v>
      </c>
      <c r="K31" s="55">
        <v>8</v>
      </c>
      <c r="L31" s="78">
        <v>69.12</v>
      </c>
      <c r="M31" s="90"/>
      <c r="N31" s="56"/>
      <c r="O31" s="131"/>
      <c r="P31" s="157"/>
      <c r="Q31" s="44">
        <f t="shared" si="0"/>
        <v>-3.719999999999999</v>
      </c>
      <c r="R31" s="15">
        <f t="shared" si="1"/>
        <v>-52</v>
      </c>
    </row>
    <row r="32" spans="1:18" s="5" customFormat="1" ht="85.5" customHeight="1">
      <c r="A32" s="107">
        <v>19</v>
      </c>
      <c r="B32" s="365">
        <v>101</v>
      </c>
      <c r="C32" s="183" t="s">
        <v>319</v>
      </c>
      <c r="D32" s="115">
        <v>1956</v>
      </c>
      <c r="E32" s="115" t="s">
        <v>89</v>
      </c>
      <c r="F32" s="137"/>
      <c r="G32" s="183" t="s">
        <v>320</v>
      </c>
      <c r="H32" s="33"/>
      <c r="I32" s="164" t="s">
        <v>321</v>
      </c>
      <c r="J32" s="109" t="s">
        <v>322</v>
      </c>
      <c r="K32" s="55">
        <v>12</v>
      </c>
      <c r="L32" s="78">
        <v>65.77</v>
      </c>
      <c r="M32" s="90"/>
      <c r="N32" s="56"/>
      <c r="O32" s="131"/>
      <c r="P32" s="157"/>
      <c r="Q32" s="44">
        <f t="shared" si="0"/>
        <v>-4.557500000000001</v>
      </c>
      <c r="R32" s="15">
        <f t="shared" si="1"/>
        <v>-52</v>
      </c>
    </row>
    <row r="33" spans="1:18" s="5" customFormat="1" ht="85.5" customHeight="1">
      <c r="A33" s="107">
        <v>20</v>
      </c>
      <c r="B33" s="365">
        <v>30</v>
      </c>
      <c r="C33" s="183" t="s">
        <v>176</v>
      </c>
      <c r="D33" s="115"/>
      <c r="E33" s="115"/>
      <c r="F33" s="137"/>
      <c r="G33" s="183" t="s">
        <v>307</v>
      </c>
      <c r="H33" s="33"/>
      <c r="I33" s="164" t="s">
        <v>191</v>
      </c>
      <c r="J33" s="109" t="s">
        <v>192</v>
      </c>
      <c r="K33" s="55">
        <v>12</v>
      </c>
      <c r="L33" s="78">
        <v>76.24</v>
      </c>
      <c r="M33" s="124"/>
      <c r="N33" s="125"/>
      <c r="O33" s="132"/>
      <c r="P33" s="157"/>
      <c r="Q33" s="44">
        <f t="shared" si="0"/>
        <v>-1.9400000000000013</v>
      </c>
      <c r="R33" s="15">
        <f t="shared" si="1"/>
        <v>-52</v>
      </c>
    </row>
    <row r="34" spans="1:18" s="5" customFormat="1" ht="85.5" customHeight="1">
      <c r="A34" s="107">
        <v>21</v>
      </c>
      <c r="B34" s="365">
        <v>1</v>
      </c>
      <c r="C34" s="191" t="s">
        <v>159</v>
      </c>
      <c r="D34" s="115">
        <v>1963</v>
      </c>
      <c r="E34" s="115" t="s">
        <v>263</v>
      </c>
      <c r="F34" s="137"/>
      <c r="G34" s="183" t="s">
        <v>264</v>
      </c>
      <c r="H34" s="33" t="s">
        <v>265</v>
      </c>
      <c r="I34" s="164" t="s">
        <v>266</v>
      </c>
      <c r="J34" s="109" t="s">
        <v>8</v>
      </c>
      <c r="K34" s="55">
        <v>20</v>
      </c>
      <c r="L34" s="78">
        <v>77.89</v>
      </c>
      <c r="M34" s="90"/>
      <c r="N34" s="56"/>
      <c r="O34" s="131"/>
      <c r="P34" s="157"/>
      <c r="Q34" s="44">
        <f t="shared" si="0"/>
        <v>-1.5274999999999999</v>
      </c>
      <c r="R34" s="15">
        <f t="shared" si="1"/>
        <v>-52</v>
      </c>
    </row>
    <row r="35" spans="1:18" s="5" customFormat="1" ht="85.5" customHeight="1">
      <c r="A35" s="107">
        <v>22</v>
      </c>
      <c r="B35" s="365">
        <v>77</v>
      </c>
      <c r="C35" s="183" t="s">
        <v>297</v>
      </c>
      <c r="D35" s="115"/>
      <c r="E35" s="115" t="s">
        <v>89</v>
      </c>
      <c r="F35" s="137"/>
      <c r="G35" s="183" t="s">
        <v>311</v>
      </c>
      <c r="H35" s="33"/>
      <c r="I35" s="164" t="s">
        <v>282</v>
      </c>
      <c r="J35" s="109" t="s">
        <v>8</v>
      </c>
      <c r="K35" s="55">
        <v>21</v>
      </c>
      <c r="L35" s="78">
        <v>85.39</v>
      </c>
      <c r="M35" s="90"/>
      <c r="N35" s="56"/>
      <c r="O35" s="131"/>
      <c r="P35" s="157"/>
      <c r="Q35" s="44">
        <f t="shared" si="0"/>
        <v>0.34750000000000014</v>
      </c>
      <c r="R35" s="15">
        <f t="shared" si="1"/>
        <v>-52</v>
      </c>
    </row>
    <row r="36" spans="1:18" s="5" customFormat="1" ht="85.5" customHeight="1" thickBot="1">
      <c r="A36" s="107"/>
      <c r="B36" s="365">
        <v>64</v>
      </c>
      <c r="C36" s="183" t="s">
        <v>270</v>
      </c>
      <c r="D36" s="115">
        <v>1967</v>
      </c>
      <c r="E36" s="115" t="s">
        <v>298</v>
      </c>
      <c r="F36" s="137"/>
      <c r="G36" s="183" t="s">
        <v>271</v>
      </c>
      <c r="H36" s="33"/>
      <c r="I36" s="164" t="s">
        <v>242</v>
      </c>
      <c r="J36" s="109" t="s">
        <v>243</v>
      </c>
      <c r="K36" s="667" t="s">
        <v>109</v>
      </c>
      <c r="L36" s="668"/>
      <c r="M36" s="668"/>
      <c r="N36" s="668"/>
      <c r="O36" s="668"/>
      <c r="P36" s="669"/>
      <c r="Q36" s="44">
        <f t="shared" si="0"/>
        <v>-21</v>
      </c>
      <c r="R36" s="15">
        <f t="shared" si="1"/>
        <v>-52</v>
      </c>
    </row>
    <row r="37" spans="1:18" s="5" customFormat="1" ht="48" customHeight="1" thickBot="1">
      <c r="A37" s="747" t="s">
        <v>502</v>
      </c>
      <c r="B37" s="748"/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9"/>
      <c r="Q37" s="44"/>
      <c r="R37" s="15"/>
    </row>
    <row r="38" spans="1:18" s="5" customFormat="1" ht="85.5" customHeight="1">
      <c r="A38" s="104">
        <v>1</v>
      </c>
      <c r="B38" s="363">
        <v>104</v>
      </c>
      <c r="C38" s="182" t="s">
        <v>203</v>
      </c>
      <c r="D38" s="400">
        <v>1980</v>
      </c>
      <c r="E38" s="400" t="s">
        <v>7</v>
      </c>
      <c r="F38" s="364"/>
      <c r="G38" s="182" t="s">
        <v>332</v>
      </c>
      <c r="H38" s="288"/>
      <c r="I38" s="163" t="s">
        <v>171</v>
      </c>
      <c r="J38" s="106" t="s">
        <v>162</v>
      </c>
      <c r="K38" s="53">
        <v>0</v>
      </c>
      <c r="L38" s="77">
        <v>65.86</v>
      </c>
      <c r="M38" s="89">
        <v>4</v>
      </c>
      <c r="N38" s="54">
        <v>41.76</v>
      </c>
      <c r="O38" s="130"/>
      <c r="P38" s="156"/>
      <c r="Q38" s="44">
        <f aca="true" t="shared" si="2" ref="Q38:Q45">(L38-$Q$11)/4</f>
        <v>-4.535</v>
      </c>
      <c r="R38" s="15">
        <f aca="true" t="shared" si="3" ref="R38:R45">(N38-$R$11)/1</f>
        <v>-10.240000000000002</v>
      </c>
    </row>
    <row r="39" spans="1:18" s="5" customFormat="1" ht="84" customHeight="1">
      <c r="A39" s="107">
        <v>2</v>
      </c>
      <c r="B39" s="365">
        <v>76</v>
      </c>
      <c r="C39" s="183" t="s">
        <v>509</v>
      </c>
      <c r="D39" s="115"/>
      <c r="E39" s="115" t="s">
        <v>7</v>
      </c>
      <c r="F39" s="137"/>
      <c r="G39" s="183" t="s">
        <v>169</v>
      </c>
      <c r="H39" s="33"/>
      <c r="I39" s="164" t="s">
        <v>282</v>
      </c>
      <c r="J39" s="109" t="s">
        <v>297</v>
      </c>
      <c r="K39" s="55">
        <v>4</v>
      </c>
      <c r="L39" s="78">
        <v>64.36</v>
      </c>
      <c r="M39" s="90"/>
      <c r="N39" s="56"/>
      <c r="O39" s="131"/>
      <c r="P39" s="157"/>
      <c r="Q39" s="44">
        <f t="shared" si="2"/>
        <v>-4.91</v>
      </c>
      <c r="R39" s="15">
        <f t="shared" si="3"/>
        <v>-52</v>
      </c>
    </row>
    <row r="40" spans="1:18" s="5" customFormat="1" ht="85.5" customHeight="1">
      <c r="A40" s="107">
        <v>3</v>
      </c>
      <c r="B40" s="365">
        <v>2</v>
      </c>
      <c r="C40" s="183" t="s">
        <v>424</v>
      </c>
      <c r="D40" s="115">
        <v>1979</v>
      </c>
      <c r="E40" s="115" t="s">
        <v>7</v>
      </c>
      <c r="F40" s="137"/>
      <c r="G40" s="164" t="s">
        <v>276</v>
      </c>
      <c r="H40" s="33" t="s">
        <v>277</v>
      </c>
      <c r="I40" s="164" t="s">
        <v>266</v>
      </c>
      <c r="J40" s="109" t="s">
        <v>159</v>
      </c>
      <c r="K40" s="55">
        <v>4</v>
      </c>
      <c r="L40" s="78">
        <v>68.49</v>
      </c>
      <c r="M40" s="90"/>
      <c r="N40" s="56"/>
      <c r="O40" s="131"/>
      <c r="P40" s="157"/>
      <c r="Q40" s="44">
        <f t="shared" si="2"/>
        <v>-3.8775000000000013</v>
      </c>
      <c r="R40" s="15">
        <f t="shared" si="3"/>
        <v>-52</v>
      </c>
    </row>
    <row r="41" spans="1:18" s="5" customFormat="1" ht="85.5" customHeight="1">
      <c r="A41" s="107">
        <v>4</v>
      </c>
      <c r="B41" s="365">
        <v>46</v>
      </c>
      <c r="C41" s="183" t="s">
        <v>510</v>
      </c>
      <c r="D41" s="115">
        <v>1962</v>
      </c>
      <c r="E41" s="115" t="s">
        <v>7</v>
      </c>
      <c r="F41" s="137"/>
      <c r="G41" s="183" t="s">
        <v>100</v>
      </c>
      <c r="H41" s="33"/>
      <c r="I41" s="164" t="s">
        <v>160</v>
      </c>
      <c r="J41" s="109" t="s">
        <v>125</v>
      </c>
      <c r="K41" s="122">
        <v>4</v>
      </c>
      <c r="L41" s="123">
        <v>68.52</v>
      </c>
      <c r="M41" s="124"/>
      <c r="N41" s="125"/>
      <c r="O41" s="132"/>
      <c r="P41" s="158"/>
      <c r="Q41" s="44">
        <f t="shared" si="2"/>
        <v>-3.870000000000001</v>
      </c>
      <c r="R41" s="15">
        <f t="shared" si="3"/>
        <v>-52</v>
      </c>
    </row>
    <row r="42" spans="1:18" s="5" customFormat="1" ht="85.5" customHeight="1">
      <c r="A42" s="107">
        <v>5</v>
      </c>
      <c r="B42" s="368">
        <v>9</v>
      </c>
      <c r="C42" s="191" t="s">
        <v>194</v>
      </c>
      <c r="D42" s="407"/>
      <c r="E42" s="407" t="s">
        <v>7</v>
      </c>
      <c r="F42" s="138"/>
      <c r="G42" s="191" t="s">
        <v>188</v>
      </c>
      <c r="H42" s="31"/>
      <c r="I42" s="172" t="s">
        <v>144</v>
      </c>
      <c r="J42" s="128" t="s">
        <v>115</v>
      </c>
      <c r="K42" s="122">
        <v>4</v>
      </c>
      <c r="L42" s="123">
        <v>69.05</v>
      </c>
      <c r="M42" s="124"/>
      <c r="N42" s="125"/>
      <c r="O42" s="132"/>
      <c r="P42" s="158"/>
      <c r="Q42" s="44">
        <f t="shared" si="2"/>
        <v>-3.7375000000000007</v>
      </c>
      <c r="R42" s="15">
        <f t="shared" si="3"/>
        <v>-52</v>
      </c>
    </row>
    <row r="43" spans="1:18" s="5" customFormat="1" ht="85.5" customHeight="1">
      <c r="A43" s="107">
        <v>6</v>
      </c>
      <c r="B43" s="365">
        <v>40</v>
      </c>
      <c r="C43" s="183" t="s">
        <v>428</v>
      </c>
      <c r="D43" s="115">
        <v>1962</v>
      </c>
      <c r="E43" s="115" t="s">
        <v>7</v>
      </c>
      <c r="F43" s="137"/>
      <c r="G43" s="183" t="s">
        <v>330</v>
      </c>
      <c r="H43" s="33"/>
      <c r="I43" s="164" t="s">
        <v>90</v>
      </c>
      <c r="J43" s="109" t="s">
        <v>246</v>
      </c>
      <c r="K43" s="55">
        <v>8</v>
      </c>
      <c r="L43" s="78">
        <v>67.37</v>
      </c>
      <c r="M43" s="90"/>
      <c r="N43" s="56"/>
      <c r="O43" s="131"/>
      <c r="P43" s="157"/>
      <c r="Q43" s="44">
        <f t="shared" si="2"/>
        <v>-4.157499999999999</v>
      </c>
      <c r="R43" s="15">
        <f t="shared" si="3"/>
        <v>-52</v>
      </c>
    </row>
    <row r="44" spans="1:18" s="5" customFormat="1" ht="85.5" customHeight="1">
      <c r="A44" s="107">
        <v>7</v>
      </c>
      <c r="B44" s="365">
        <v>8</v>
      </c>
      <c r="C44" s="183" t="s">
        <v>194</v>
      </c>
      <c r="D44" s="115"/>
      <c r="E44" s="115" t="s">
        <v>7</v>
      </c>
      <c r="F44" s="137"/>
      <c r="G44" s="183" t="s">
        <v>151</v>
      </c>
      <c r="H44" s="33"/>
      <c r="I44" s="164" t="s">
        <v>144</v>
      </c>
      <c r="J44" s="109" t="s">
        <v>115</v>
      </c>
      <c r="K44" s="122">
        <v>12</v>
      </c>
      <c r="L44" s="123">
        <f>73.94+6</f>
        <v>79.94</v>
      </c>
      <c r="M44" s="124"/>
      <c r="N44" s="125"/>
      <c r="O44" s="132"/>
      <c r="P44" s="158"/>
      <c r="Q44" s="44">
        <f t="shared" si="2"/>
        <v>-1.0150000000000006</v>
      </c>
      <c r="R44" s="15">
        <f t="shared" si="3"/>
        <v>-52</v>
      </c>
    </row>
    <row r="45" spans="1:18" s="5" customFormat="1" ht="85.5" customHeight="1" thickBot="1">
      <c r="A45" s="110">
        <v>8</v>
      </c>
      <c r="B45" s="366">
        <v>54</v>
      </c>
      <c r="C45" s="192" t="s">
        <v>202</v>
      </c>
      <c r="D45" s="401">
        <v>1968</v>
      </c>
      <c r="E45" s="401" t="s">
        <v>7</v>
      </c>
      <c r="F45" s="169"/>
      <c r="G45" s="192" t="s">
        <v>167</v>
      </c>
      <c r="H45" s="69"/>
      <c r="I45" s="165" t="s">
        <v>171</v>
      </c>
      <c r="J45" s="112" t="s">
        <v>162</v>
      </c>
      <c r="K45" s="60">
        <v>16</v>
      </c>
      <c r="L45" s="79">
        <v>71.71</v>
      </c>
      <c r="M45" s="91"/>
      <c r="N45" s="63"/>
      <c r="O45" s="200"/>
      <c r="P45" s="201"/>
      <c r="Q45" s="44">
        <f t="shared" si="2"/>
        <v>-3.0725000000000016</v>
      </c>
      <c r="R45" s="15">
        <f t="shared" si="3"/>
        <v>-52</v>
      </c>
    </row>
    <row r="46" spans="1:13" s="4" customFormat="1" ht="15.75" customHeight="1">
      <c r="A46" s="7"/>
      <c r="B46" s="8"/>
      <c r="C46" s="9"/>
      <c r="D46" s="10"/>
      <c r="E46" s="10"/>
      <c r="F46" s="10"/>
      <c r="G46" s="11"/>
      <c r="H46" s="11"/>
      <c r="I46" s="11"/>
      <c r="J46" s="12"/>
      <c r="K46" s="13"/>
      <c r="L46" s="13"/>
      <c r="M46" s="13"/>
    </row>
    <row r="47" spans="1:13" s="3" customFormat="1" ht="23.25" customHeight="1">
      <c r="A47" s="14"/>
      <c r="B47" s="14"/>
      <c r="C47" s="6"/>
      <c r="D47" s="18" t="s">
        <v>15</v>
      </c>
      <c r="E47" s="25"/>
      <c r="F47" s="25"/>
      <c r="H47" s="16"/>
      <c r="I47" s="20"/>
      <c r="K47" s="18" t="s">
        <v>57</v>
      </c>
      <c r="L47" s="14"/>
      <c r="M47" s="14"/>
    </row>
    <row r="48" spans="1:13" s="3" customFormat="1" ht="9.75" customHeight="1">
      <c r="A48" s="14"/>
      <c r="B48" s="14"/>
      <c r="C48" s="6"/>
      <c r="D48" s="16"/>
      <c r="E48" s="16"/>
      <c r="F48" s="16"/>
      <c r="H48" s="16"/>
      <c r="I48" s="20"/>
      <c r="K48" s="21"/>
      <c r="L48" s="14"/>
      <c r="M48" s="14"/>
    </row>
    <row r="49" spans="1:13" s="3" customFormat="1" ht="30" customHeight="1">
      <c r="A49" s="14"/>
      <c r="B49" s="14"/>
      <c r="C49" s="6"/>
      <c r="D49" s="18" t="s">
        <v>2</v>
      </c>
      <c r="E49" s="25"/>
      <c r="F49" s="25"/>
      <c r="H49" s="16"/>
      <c r="I49" s="20"/>
      <c r="K49" s="18" t="s">
        <v>21</v>
      </c>
      <c r="L49" s="14"/>
      <c r="M49" s="14"/>
    </row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</sheetData>
  <sheetProtection/>
  <mergeCells count="32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K9:N9"/>
    <mergeCell ref="O9:O11"/>
    <mergeCell ref="A9:A11"/>
    <mergeCell ref="B9:B11"/>
    <mergeCell ref="C9:C11"/>
    <mergeCell ref="D9:D11"/>
    <mergeCell ref="E9:E11"/>
    <mergeCell ref="F9:F11"/>
    <mergeCell ref="A13:P13"/>
    <mergeCell ref="A37:P37"/>
    <mergeCell ref="K36:P36"/>
    <mergeCell ref="P9:P11"/>
    <mergeCell ref="K10:L10"/>
    <mergeCell ref="M10:N10"/>
    <mergeCell ref="G9:G11"/>
    <mergeCell ref="H9:H11"/>
    <mergeCell ref="I9:I11"/>
    <mergeCell ref="J9:J11"/>
  </mergeCells>
  <printOptions horizontalCentered="1"/>
  <pageMargins left="0" right="0" top="0" bottom="0" header="0" footer="0"/>
  <pageSetup horizontalDpi="600" verticalDpi="600" orientation="portrait" paperSize="9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8"/>
  <sheetViews>
    <sheetView view="pageBreakPreview" zoomScale="41" zoomScaleNormal="61" zoomScaleSheetLayoutView="41" zoomScalePageLayoutView="0" workbookViewId="0" topLeftCell="A1">
      <selection activeCell="M15" sqref="M15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71.421875" style="1" customWidth="1"/>
    <col min="10" max="10" width="55.00390625" style="1" customWidth="1"/>
    <col min="11" max="11" width="16.57421875" style="1" customWidth="1"/>
    <col min="12" max="12" width="22.00390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88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1.5" customHeight="1">
      <c r="A3" s="741" t="s">
        <v>236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560"/>
      <c r="P3" s="560"/>
    </row>
    <row r="4" spans="1:16" s="3" customFormat="1" ht="31.5" customHeight="1">
      <c r="A4" s="741" t="s">
        <v>10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560"/>
      <c r="P4" s="560"/>
    </row>
    <row r="5" spans="1:16" s="3" customFormat="1" ht="29.25" customHeight="1">
      <c r="A5" s="589" t="s">
        <v>500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72" customHeight="1" thickBot="1">
      <c r="A8" s="597" t="s">
        <v>73</v>
      </c>
      <c r="B8" s="598"/>
      <c r="C8" s="180" t="s">
        <v>71</v>
      </c>
      <c r="D8" s="651" t="s">
        <v>213</v>
      </c>
      <c r="E8" s="652"/>
      <c r="F8" s="653"/>
      <c r="G8" s="654"/>
      <c r="H8" s="584"/>
      <c r="I8" s="631"/>
      <c r="J8" s="761" t="s">
        <v>511</v>
      </c>
      <c r="K8" s="762"/>
      <c r="L8" s="762"/>
      <c r="M8" s="762"/>
      <c r="N8" s="762"/>
      <c r="O8" s="762"/>
      <c r="P8" s="763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27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207</v>
      </c>
      <c r="L10" s="641"/>
      <c r="M10" s="628" t="s">
        <v>230</v>
      </c>
      <c r="N10" s="629"/>
      <c r="O10" s="649"/>
      <c r="P10" s="638"/>
    </row>
    <row r="11" spans="1:18" s="5" customFormat="1" ht="37.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84</v>
      </c>
      <c r="R11" s="93">
        <v>52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 t="e">
        <f>(#REF!-$Q$11)/4</f>
        <v>#REF!</v>
      </c>
      <c r="R12" s="15" t="e">
        <f>(#REF!-$R$11)/4</f>
        <v>#REF!</v>
      </c>
    </row>
    <row r="13" spans="1:18" s="5" customFormat="1" ht="42.75" customHeight="1" thickBot="1">
      <c r="A13" s="750" t="s">
        <v>430</v>
      </c>
      <c r="B13" s="751"/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2"/>
      <c r="Q13" s="44"/>
      <c r="R13" s="15"/>
    </row>
    <row r="14" spans="1:18" s="5" customFormat="1" ht="88.5" customHeight="1">
      <c r="A14" s="104">
        <v>1</v>
      </c>
      <c r="B14" s="363">
        <v>6</v>
      </c>
      <c r="C14" s="182" t="s">
        <v>301</v>
      </c>
      <c r="D14" s="36">
        <v>1982</v>
      </c>
      <c r="E14" s="36"/>
      <c r="F14" s="364"/>
      <c r="G14" s="182" t="s">
        <v>122</v>
      </c>
      <c r="H14" s="288"/>
      <c r="I14" s="163" t="s">
        <v>116</v>
      </c>
      <c r="J14" s="288" t="s">
        <v>142</v>
      </c>
      <c r="K14" s="152">
        <v>0</v>
      </c>
      <c r="L14" s="154">
        <v>72.06</v>
      </c>
      <c r="M14" s="218">
        <v>0</v>
      </c>
      <c r="N14" s="154">
        <v>34.73</v>
      </c>
      <c r="O14" s="237"/>
      <c r="P14" s="432"/>
      <c r="Q14" s="44">
        <f aca="true" t="shared" si="0" ref="Q14:Q32">(L14-$Q$11)/4</f>
        <v>-2.9849999999999994</v>
      </c>
      <c r="R14" s="15">
        <f aca="true" t="shared" si="1" ref="R14:R32">(N14-$R$11)/1</f>
        <v>-17.270000000000003</v>
      </c>
    </row>
    <row r="15" spans="1:18" s="5" customFormat="1" ht="88.5" customHeight="1">
      <c r="A15" s="126">
        <v>2</v>
      </c>
      <c r="B15" s="365">
        <v>55</v>
      </c>
      <c r="C15" s="183" t="s">
        <v>154</v>
      </c>
      <c r="D15" s="35">
        <v>1984</v>
      </c>
      <c r="E15" s="35" t="s">
        <v>87</v>
      </c>
      <c r="F15" s="137"/>
      <c r="G15" s="183" t="s">
        <v>309</v>
      </c>
      <c r="H15" s="33"/>
      <c r="I15" s="164" t="s">
        <v>171</v>
      </c>
      <c r="J15" s="33" t="s">
        <v>162</v>
      </c>
      <c r="K15" s="150">
        <v>0</v>
      </c>
      <c r="L15" s="151">
        <v>67.46</v>
      </c>
      <c r="M15" s="222">
        <v>0</v>
      </c>
      <c r="N15" s="223">
        <v>35.04</v>
      </c>
      <c r="O15" s="239"/>
      <c r="P15" s="433"/>
      <c r="Q15" s="44">
        <f t="shared" si="0"/>
        <v>-4.135000000000002</v>
      </c>
      <c r="R15" s="15">
        <f t="shared" si="1"/>
        <v>-16.96</v>
      </c>
    </row>
    <row r="16" spans="1:18" s="5" customFormat="1" ht="88.5" customHeight="1">
      <c r="A16" s="126">
        <v>3</v>
      </c>
      <c r="B16" s="171">
        <v>118</v>
      </c>
      <c r="C16" s="191" t="s">
        <v>501</v>
      </c>
      <c r="D16" s="29"/>
      <c r="E16" s="29"/>
      <c r="F16" s="127"/>
      <c r="G16" s="191" t="s">
        <v>505</v>
      </c>
      <c r="H16" s="172"/>
      <c r="I16" s="172" t="s">
        <v>110</v>
      </c>
      <c r="J16" s="31" t="s">
        <v>481</v>
      </c>
      <c r="K16" s="419">
        <v>0</v>
      </c>
      <c r="L16" s="421">
        <v>64.19</v>
      </c>
      <c r="M16" s="420">
        <v>4</v>
      </c>
      <c r="N16" s="421">
        <v>37.11</v>
      </c>
      <c r="O16" s="436"/>
      <c r="P16" s="422"/>
      <c r="Q16" s="44">
        <f t="shared" si="0"/>
        <v>-4.952500000000001</v>
      </c>
      <c r="R16" s="15">
        <f t="shared" si="1"/>
        <v>-14.89</v>
      </c>
    </row>
    <row r="17" spans="1:18" s="5" customFormat="1" ht="88.5" customHeight="1">
      <c r="A17" s="126">
        <v>4</v>
      </c>
      <c r="B17" s="365">
        <v>60</v>
      </c>
      <c r="C17" s="183" t="s">
        <v>344</v>
      </c>
      <c r="D17" s="35">
        <v>1997</v>
      </c>
      <c r="E17" s="35" t="s">
        <v>87</v>
      </c>
      <c r="F17" s="137"/>
      <c r="G17" s="183" t="s">
        <v>345</v>
      </c>
      <c r="H17" s="33"/>
      <c r="I17" s="164" t="s">
        <v>242</v>
      </c>
      <c r="J17" s="33" t="s">
        <v>243</v>
      </c>
      <c r="K17" s="228">
        <v>0</v>
      </c>
      <c r="L17" s="223">
        <v>69.37</v>
      </c>
      <c r="M17" s="222">
        <v>4</v>
      </c>
      <c r="N17" s="223">
        <v>50.18</v>
      </c>
      <c r="O17" s="239"/>
      <c r="P17" s="434"/>
      <c r="Q17" s="44">
        <f t="shared" si="0"/>
        <v>-3.657499999999999</v>
      </c>
      <c r="R17" s="15">
        <f t="shared" si="1"/>
        <v>-1.8200000000000003</v>
      </c>
    </row>
    <row r="18" spans="1:18" s="5" customFormat="1" ht="88.5" customHeight="1">
      <c r="A18" s="126">
        <v>5</v>
      </c>
      <c r="B18" s="365">
        <v>31</v>
      </c>
      <c r="C18" s="183" t="s">
        <v>210</v>
      </c>
      <c r="D18" s="35">
        <v>2002</v>
      </c>
      <c r="E18" s="35" t="s">
        <v>85</v>
      </c>
      <c r="F18" s="137"/>
      <c r="G18" s="183" t="s">
        <v>143</v>
      </c>
      <c r="H18" s="33"/>
      <c r="I18" s="164" t="s">
        <v>191</v>
      </c>
      <c r="J18" s="33" t="s">
        <v>192</v>
      </c>
      <c r="K18" s="150">
        <v>4</v>
      </c>
      <c r="L18" s="151">
        <v>65.73</v>
      </c>
      <c r="M18" s="226"/>
      <c r="N18" s="151"/>
      <c r="O18" s="238"/>
      <c r="P18" s="433"/>
      <c r="Q18" s="44">
        <f t="shared" si="0"/>
        <v>-4.567499999999999</v>
      </c>
      <c r="R18" s="15">
        <f t="shared" si="1"/>
        <v>-52</v>
      </c>
    </row>
    <row r="19" spans="1:18" s="5" customFormat="1" ht="88.5" customHeight="1">
      <c r="A19" s="126">
        <v>6</v>
      </c>
      <c r="B19" s="365">
        <v>82</v>
      </c>
      <c r="C19" s="183" t="s">
        <v>312</v>
      </c>
      <c r="D19" s="35">
        <v>2000</v>
      </c>
      <c r="E19" s="35" t="s">
        <v>85</v>
      </c>
      <c r="F19" s="137"/>
      <c r="G19" s="183" t="s">
        <v>313</v>
      </c>
      <c r="H19" s="33"/>
      <c r="I19" s="164" t="s">
        <v>250</v>
      </c>
      <c r="J19" s="33" t="s">
        <v>251</v>
      </c>
      <c r="K19" s="150">
        <v>4</v>
      </c>
      <c r="L19" s="151">
        <v>70.06</v>
      </c>
      <c r="M19" s="226"/>
      <c r="N19" s="151"/>
      <c r="O19" s="238"/>
      <c r="P19" s="433"/>
      <c r="Q19" s="44">
        <f t="shared" si="0"/>
        <v>-3.4849999999999994</v>
      </c>
      <c r="R19" s="15">
        <f t="shared" si="1"/>
        <v>-52</v>
      </c>
    </row>
    <row r="20" spans="1:18" s="5" customFormat="1" ht="88.5" customHeight="1">
      <c r="A20" s="126">
        <v>7</v>
      </c>
      <c r="B20" s="365">
        <v>29</v>
      </c>
      <c r="C20" s="183" t="s">
        <v>379</v>
      </c>
      <c r="D20" s="35">
        <v>1993</v>
      </c>
      <c r="E20" s="35" t="s">
        <v>87</v>
      </c>
      <c r="F20" s="137"/>
      <c r="G20" s="183" t="s">
        <v>380</v>
      </c>
      <c r="H20" s="33"/>
      <c r="I20" s="164" t="s">
        <v>191</v>
      </c>
      <c r="J20" s="33" t="s">
        <v>381</v>
      </c>
      <c r="K20" s="150">
        <v>4</v>
      </c>
      <c r="L20" s="151">
        <v>73.46</v>
      </c>
      <c r="M20" s="226"/>
      <c r="N20" s="151"/>
      <c r="O20" s="238"/>
      <c r="P20" s="433"/>
      <c r="Q20" s="44">
        <f t="shared" si="0"/>
        <v>-2.6350000000000016</v>
      </c>
      <c r="R20" s="15">
        <f t="shared" si="1"/>
        <v>-52</v>
      </c>
    </row>
    <row r="21" spans="1:18" s="5" customFormat="1" ht="88.5" customHeight="1">
      <c r="A21" s="126">
        <v>8</v>
      </c>
      <c r="B21" s="365">
        <v>83</v>
      </c>
      <c r="C21" s="183" t="s">
        <v>164</v>
      </c>
      <c r="D21" s="35">
        <v>1996</v>
      </c>
      <c r="E21" s="35" t="s">
        <v>85</v>
      </c>
      <c r="F21" s="137"/>
      <c r="G21" s="183" t="s">
        <v>314</v>
      </c>
      <c r="H21" s="33"/>
      <c r="I21" s="164" t="s">
        <v>86</v>
      </c>
      <c r="J21" s="33" t="s">
        <v>172</v>
      </c>
      <c r="K21" s="150">
        <v>4</v>
      </c>
      <c r="L21" s="151">
        <v>76.13</v>
      </c>
      <c r="M21" s="226"/>
      <c r="N21" s="151"/>
      <c r="O21" s="238"/>
      <c r="P21" s="433"/>
      <c r="Q21" s="44">
        <f t="shared" si="0"/>
        <v>-1.9675000000000011</v>
      </c>
      <c r="R21" s="15">
        <f t="shared" si="1"/>
        <v>-52</v>
      </c>
    </row>
    <row r="22" spans="1:18" s="5" customFormat="1" ht="88.5" customHeight="1">
      <c r="A22" s="126">
        <v>9</v>
      </c>
      <c r="B22" s="365">
        <v>97</v>
      </c>
      <c r="C22" s="183" t="s">
        <v>316</v>
      </c>
      <c r="D22" s="35">
        <v>1998</v>
      </c>
      <c r="E22" s="35" t="s">
        <v>85</v>
      </c>
      <c r="F22" s="137"/>
      <c r="G22" s="183" t="s">
        <v>317</v>
      </c>
      <c r="H22" s="33"/>
      <c r="I22" s="164" t="s">
        <v>86</v>
      </c>
      <c r="J22" s="33" t="s">
        <v>318</v>
      </c>
      <c r="K22" s="150">
        <v>4</v>
      </c>
      <c r="L22" s="151">
        <v>79.46</v>
      </c>
      <c r="M22" s="226"/>
      <c r="N22" s="151"/>
      <c r="O22" s="238"/>
      <c r="P22" s="433"/>
      <c r="Q22" s="44">
        <f t="shared" si="0"/>
        <v>-1.1350000000000016</v>
      </c>
      <c r="R22" s="15">
        <f t="shared" si="1"/>
        <v>-52</v>
      </c>
    </row>
    <row r="23" spans="1:18" s="5" customFormat="1" ht="88.5" customHeight="1">
      <c r="A23" s="126">
        <v>10</v>
      </c>
      <c r="B23" s="365">
        <v>17</v>
      </c>
      <c r="C23" s="183" t="s">
        <v>302</v>
      </c>
      <c r="D23" s="35">
        <v>2000</v>
      </c>
      <c r="E23" s="35" t="s">
        <v>93</v>
      </c>
      <c r="F23" s="137"/>
      <c r="G23" s="183" t="s">
        <v>175</v>
      </c>
      <c r="H23" s="33"/>
      <c r="I23" s="164" t="s">
        <v>144</v>
      </c>
      <c r="J23" s="33" t="s">
        <v>115</v>
      </c>
      <c r="K23" s="150">
        <v>4</v>
      </c>
      <c r="L23" s="151">
        <v>83.68</v>
      </c>
      <c r="M23" s="226"/>
      <c r="N23" s="151"/>
      <c r="O23" s="238"/>
      <c r="P23" s="433"/>
      <c r="Q23" s="44">
        <f t="shared" si="0"/>
        <v>-0.0799999999999983</v>
      </c>
      <c r="R23" s="15">
        <f t="shared" si="1"/>
        <v>-52</v>
      </c>
    </row>
    <row r="24" spans="1:18" s="5" customFormat="1" ht="88.5" customHeight="1">
      <c r="A24" s="126">
        <v>11</v>
      </c>
      <c r="B24" s="365">
        <v>108</v>
      </c>
      <c r="C24" s="183" t="s">
        <v>324</v>
      </c>
      <c r="D24" s="35">
        <v>1990</v>
      </c>
      <c r="E24" s="35" t="s">
        <v>89</v>
      </c>
      <c r="F24" s="137"/>
      <c r="G24" s="183" t="s">
        <v>325</v>
      </c>
      <c r="H24" s="33" t="s">
        <v>326</v>
      </c>
      <c r="I24" s="164" t="s">
        <v>327</v>
      </c>
      <c r="J24" s="33" t="s">
        <v>328</v>
      </c>
      <c r="K24" s="150">
        <v>7</v>
      </c>
      <c r="L24" s="151">
        <v>93.66</v>
      </c>
      <c r="M24" s="226"/>
      <c r="N24" s="151"/>
      <c r="O24" s="238"/>
      <c r="P24" s="433"/>
      <c r="Q24" s="44">
        <f t="shared" si="0"/>
        <v>2.414999999999999</v>
      </c>
      <c r="R24" s="15">
        <f t="shared" si="1"/>
        <v>-52</v>
      </c>
    </row>
    <row r="25" spans="1:18" s="5" customFormat="1" ht="88.5" customHeight="1">
      <c r="A25" s="126">
        <v>12</v>
      </c>
      <c r="B25" s="365">
        <v>80</v>
      </c>
      <c r="C25" s="183" t="s">
        <v>489</v>
      </c>
      <c r="D25" s="35"/>
      <c r="E25" s="35"/>
      <c r="F25" s="137"/>
      <c r="G25" s="183" t="s">
        <v>353</v>
      </c>
      <c r="H25" s="33"/>
      <c r="I25" s="164" t="s">
        <v>354</v>
      </c>
      <c r="J25" s="33" t="s">
        <v>8</v>
      </c>
      <c r="K25" s="150">
        <v>8</v>
      </c>
      <c r="L25" s="151">
        <v>64.99</v>
      </c>
      <c r="M25" s="226"/>
      <c r="N25" s="151"/>
      <c r="O25" s="238"/>
      <c r="P25" s="433"/>
      <c r="Q25" s="44">
        <f t="shared" si="0"/>
        <v>-4.752500000000001</v>
      </c>
      <c r="R25" s="15">
        <f t="shared" si="1"/>
        <v>-52</v>
      </c>
    </row>
    <row r="26" spans="1:18" s="5" customFormat="1" ht="88.5" customHeight="1">
      <c r="A26" s="126">
        <v>13</v>
      </c>
      <c r="B26" s="365">
        <v>61</v>
      </c>
      <c r="C26" s="183" t="s">
        <v>344</v>
      </c>
      <c r="D26" s="35">
        <v>1997</v>
      </c>
      <c r="E26" s="35" t="s">
        <v>87</v>
      </c>
      <c r="F26" s="137"/>
      <c r="G26" s="183" t="s">
        <v>346</v>
      </c>
      <c r="H26" s="33"/>
      <c r="I26" s="164" t="s">
        <v>242</v>
      </c>
      <c r="J26" s="33" t="s">
        <v>243</v>
      </c>
      <c r="K26" s="150">
        <v>8</v>
      </c>
      <c r="L26" s="151">
        <v>69.9</v>
      </c>
      <c r="M26" s="226"/>
      <c r="N26" s="151"/>
      <c r="O26" s="238"/>
      <c r="P26" s="433"/>
      <c r="Q26" s="44">
        <f t="shared" si="0"/>
        <v>-3.5249999999999986</v>
      </c>
      <c r="R26" s="15">
        <f t="shared" si="1"/>
        <v>-52</v>
      </c>
    </row>
    <row r="27" spans="1:18" s="5" customFormat="1" ht="88.5" customHeight="1">
      <c r="A27" s="126">
        <v>14</v>
      </c>
      <c r="B27" s="365">
        <v>57</v>
      </c>
      <c r="C27" s="183" t="s">
        <v>156</v>
      </c>
      <c r="D27" s="35">
        <v>1986</v>
      </c>
      <c r="E27" s="35" t="s">
        <v>87</v>
      </c>
      <c r="F27" s="137"/>
      <c r="G27" s="183" t="s">
        <v>168</v>
      </c>
      <c r="H27" s="33"/>
      <c r="I27" s="164" t="s">
        <v>269</v>
      </c>
      <c r="J27" s="33" t="s">
        <v>158</v>
      </c>
      <c r="K27" s="150">
        <v>8</v>
      </c>
      <c r="L27" s="151">
        <v>70.27</v>
      </c>
      <c r="M27" s="226"/>
      <c r="N27" s="151"/>
      <c r="O27" s="238"/>
      <c r="P27" s="433"/>
      <c r="Q27" s="44">
        <f t="shared" si="0"/>
        <v>-3.432500000000001</v>
      </c>
      <c r="R27" s="15">
        <f t="shared" si="1"/>
        <v>-52</v>
      </c>
    </row>
    <row r="28" spans="1:18" s="5" customFormat="1" ht="88.5" customHeight="1">
      <c r="A28" s="126">
        <v>15</v>
      </c>
      <c r="B28" s="365">
        <v>56</v>
      </c>
      <c r="C28" s="183" t="s">
        <v>165</v>
      </c>
      <c r="D28" s="35">
        <v>1990</v>
      </c>
      <c r="E28" s="35" t="s">
        <v>7</v>
      </c>
      <c r="F28" s="137"/>
      <c r="G28" s="183" t="s">
        <v>310</v>
      </c>
      <c r="H28" s="33"/>
      <c r="I28" s="164" t="s">
        <v>171</v>
      </c>
      <c r="J28" s="33" t="s">
        <v>162</v>
      </c>
      <c r="K28" s="150">
        <v>8</v>
      </c>
      <c r="L28" s="151">
        <v>70.9</v>
      </c>
      <c r="M28" s="226"/>
      <c r="N28" s="151"/>
      <c r="O28" s="238"/>
      <c r="P28" s="433"/>
      <c r="Q28" s="44">
        <f t="shared" si="0"/>
        <v>-3.2749999999999986</v>
      </c>
      <c r="R28" s="15">
        <f t="shared" si="1"/>
        <v>-52</v>
      </c>
    </row>
    <row r="29" spans="1:18" s="5" customFormat="1" ht="88.5" customHeight="1">
      <c r="A29" s="126">
        <v>16</v>
      </c>
      <c r="B29" s="365">
        <v>116</v>
      </c>
      <c r="C29" s="183" t="s">
        <v>214</v>
      </c>
      <c r="D29" s="35"/>
      <c r="E29" s="35"/>
      <c r="F29" s="137"/>
      <c r="G29" s="183" t="s">
        <v>478</v>
      </c>
      <c r="H29" s="33"/>
      <c r="I29" s="164" t="s">
        <v>479</v>
      </c>
      <c r="J29" s="33" t="s">
        <v>8</v>
      </c>
      <c r="K29" s="150">
        <v>8</v>
      </c>
      <c r="L29" s="151">
        <v>82.04</v>
      </c>
      <c r="M29" s="226"/>
      <c r="N29" s="151"/>
      <c r="O29" s="238"/>
      <c r="P29" s="433"/>
      <c r="Q29" s="44">
        <f t="shared" si="0"/>
        <v>-0.48999999999999844</v>
      </c>
      <c r="R29" s="15">
        <f t="shared" si="1"/>
        <v>-52</v>
      </c>
    </row>
    <row r="30" spans="1:18" s="5" customFormat="1" ht="88.5" customHeight="1">
      <c r="A30" s="126">
        <v>17</v>
      </c>
      <c r="B30" s="365">
        <v>109</v>
      </c>
      <c r="C30" s="183" t="s">
        <v>328</v>
      </c>
      <c r="D30" s="35"/>
      <c r="E30" s="35" t="s">
        <v>7</v>
      </c>
      <c r="F30" s="137"/>
      <c r="G30" s="183" t="s">
        <v>369</v>
      </c>
      <c r="H30" s="33"/>
      <c r="I30" s="164" t="s">
        <v>327</v>
      </c>
      <c r="J30" s="33" t="s">
        <v>324</v>
      </c>
      <c r="K30" s="150">
        <v>12</v>
      </c>
      <c r="L30" s="151">
        <v>69.19</v>
      </c>
      <c r="M30" s="226"/>
      <c r="N30" s="151"/>
      <c r="O30" s="238"/>
      <c r="P30" s="433"/>
      <c r="Q30" s="44">
        <f t="shared" si="0"/>
        <v>-3.7025000000000006</v>
      </c>
      <c r="R30" s="15">
        <f t="shared" si="1"/>
        <v>-52</v>
      </c>
    </row>
    <row r="31" spans="1:18" s="5" customFormat="1" ht="88.5" customHeight="1">
      <c r="A31" s="126">
        <v>18</v>
      </c>
      <c r="B31" s="365">
        <v>63</v>
      </c>
      <c r="C31" s="183" t="s">
        <v>347</v>
      </c>
      <c r="D31" s="35">
        <v>1985</v>
      </c>
      <c r="E31" s="35" t="s">
        <v>87</v>
      </c>
      <c r="F31" s="137"/>
      <c r="G31" s="183" t="s">
        <v>348</v>
      </c>
      <c r="H31" s="33"/>
      <c r="I31" s="164" t="s">
        <v>242</v>
      </c>
      <c r="J31" s="33" t="s">
        <v>243</v>
      </c>
      <c r="K31" s="150">
        <v>12</v>
      </c>
      <c r="L31" s="151">
        <v>73.07</v>
      </c>
      <c r="M31" s="226"/>
      <c r="N31" s="151"/>
      <c r="O31" s="238"/>
      <c r="P31" s="433"/>
      <c r="Q31" s="44">
        <f t="shared" si="0"/>
        <v>-2.7325000000000017</v>
      </c>
      <c r="R31" s="15">
        <f t="shared" si="1"/>
        <v>-52</v>
      </c>
    </row>
    <row r="32" spans="1:18" s="5" customFormat="1" ht="88.5" customHeight="1" thickBot="1">
      <c r="A32" s="430">
        <v>19</v>
      </c>
      <c r="B32" s="366">
        <v>7</v>
      </c>
      <c r="C32" s="192" t="s">
        <v>301</v>
      </c>
      <c r="D32" s="43">
        <v>1982</v>
      </c>
      <c r="E32" s="43"/>
      <c r="F32" s="169"/>
      <c r="G32" s="192" t="s">
        <v>339</v>
      </c>
      <c r="H32" s="69" t="s">
        <v>340</v>
      </c>
      <c r="I32" s="165" t="s">
        <v>116</v>
      </c>
      <c r="J32" s="69" t="s">
        <v>142</v>
      </c>
      <c r="K32" s="759" t="s">
        <v>512</v>
      </c>
      <c r="L32" s="760"/>
      <c r="M32" s="415"/>
      <c r="N32" s="416"/>
      <c r="O32" s="437"/>
      <c r="P32" s="435"/>
      <c r="Q32" s="44">
        <f t="shared" si="0"/>
        <v>-21</v>
      </c>
      <c r="R32" s="15">
        <f t="shared" si="1"/>
        <v>-52</v>
      </c>
    </row>
    <row r="33" spans="1:18" s="5" customFormat="1" ht="42.75" customHeight="1" thickBot="1">
      <c r="A33" s="753" t="s">
        <v>233</v>
      </c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5"/>
      <c r="Q33" s="44"/>
      <c r="R33" s="15"/>
    </row>
    <row r="34" spans="1:18" s="5" customFormat="1" ht="88.5" customHeight="1">
      <c r="A34" s="104">
        <v>1</v>
      </c>
      <c r="B34" s="363">
        <v>107</v>
      </c>
      <c r="C34" s="182" t="s">
        <v>162</v>
      </c>
      <c r="D34" s="36">
        <v>1973</v>
      </c>
      <c r="E34" s="36" t="s">
        <v>89</v>
      </c>
      <c r="F34" s="364"/>
      <c r="G34" s="182" t="s">
        <v>360</v>
      </c>
      <c r="H34" s="288"/>
      <c r="I34" s="163" t="s">
        <v>171</v>
      </c>
      <c r="J34" s="106" t="s">
        <v>8</v>
      </c>
      <c r="K34" s="152">
        <v>0</v>
      </c>
      <c r="L34" s="217">
        <v>71.92</v>
      </c>
      <c r="M34" s="218">
        <v>0</v>
      </c>
      <c r="N34" s="154">
        <v>34.32</v>
      </c>
      <c r="O34" s="219"/>
      <c r="P34" s="220"/>
      <c r="Q34" s="44">
        <f aca="true" t="shared" si="2" ref="Q34:Q40">(L34-$Q$11)/4</f>
        <v>-3.0199999999999996</v>
      </c>
      <c r="R34" s="15">
        <f aca="true" t="shared" si="3" ref="R34:R40">(N34-$R$11)/1</f>
        <v>-17.68</v>
      </c>
    </row>
    <row r="35" spans="1:18" s="5" customFormat="1" ht="88.5" customHeight="1">
      <c r="A35" s="107">
        <v>2</v>
      </c>
      <c r="B35" s="365">
        <v>68</v>
      </c>
      <c r="C35" s="183" t="s">
        <v>436</v>
      </c>
      <c r="D35" s="35">
        <v>1981</v>
      </c>
      <c r="E35" s="35" t="s">
        <v>87</v>
      </c>
      <c r="F35" s="137"/>
      <c r="G35" s="183" t="s">
        <v>349</v>
      </c>
      <c r="H35" s="33"/>
      <c r="I35" s="164" t="s">
        <v>86</v>
      </c>
      <c r="J35" s="109" t="s">
        <v>351</v>
      </c>
      <c r="K35" s="150">
        <v>0</v>
      </c>
      <c r="L35" s="221">
        <v>69.51</v>
      </c>
      <c r="M35" s="226">
        <v>0</v>
      </c>
      <c r="N35" s="151">
        <v>36.55</v>
      </c>
      <c r="O35" s="227"/>
      <c r="P35" s="225"/>
      <c r="Q35" s="44">
        <f t="shared" si="2"/>
        <v>-3.6224999999999987</v>
      </c>
      <c r="R35" s="15">
        <f t="shared" si="3"/>
        <v>-15.450000000000003</v>
      </c>
    </row>
    <row r="36" spans="1:18" s="5" customFormat="1" ht="88.5" customHeight="1">
      <c r="A36" s="107">
        <v>3</v>
      </c>
      <c r="B36" s="365">
        <v>34</v>
      </c>
      <c r="C36" s="183" t="s">
        <v>206</v>
      </c>
      <c r="D36" s="35">
        <v>1964</v>
      </c>
      <c r="E36" s="35" t="s">
        <v>89</v>
      </c>
      <c r="F36" s="137"/>
      <c r="G36" s="183" t="s">
        <v>177</v>
      </c>
      <c r="H36" s="33"/>
      <c r="I36" s="164" t="s">
        <v>153</v>
      </c>
      <c r="J36" s="109" t="s">
        <v>8</v>
      </c>
      <c r="K36" s="228">
        <v>0</v>
      </c>
      <c r="L36" s="229">
        <v>71.49</v>
      </c>
      <c r="M36" s="222">
        <v>4</v>
      </c>
      <c r="N36" s="223">
        <v>33.67</v>
      </c>
      <c r="O36" s="224"/>
      <c r="P36" s="230"/>
      <c r="Q36" s="44">
        <f t="shared" si="2"/>
        <v>-3.1275000000000013</v>
      </c>
      <c r="R36" s="15">
        <f t="shared" si="3"/>
        <v>-18.33</v>
      </c>
    </row>
    <row r="37" spans="1:18" s="5" customFormat="1" ht="88.5" customHeight="1">
      <c r="A37" s="107">
        <v>4</v>
      </c>
      <c r="B37" s="365">
        <v>78</v>
      </c>
      <c r="C37" s="183" t="s">
        <v>431</v>
      </c>
      <c r="D37" s="35">
        <v>1956</v>
      </c>
      <c r="E37" s="35" t="s">
        <v>89</v>
      </c>
      <c r="F37" s="137"/>
      <c r="G37" s="183" t="s">
        <v>358</v>
      </c>
      <c r="H37" s="33"/>
      <c r="I37" s="164" t="s">
        <v>282</v>
      </c>
      <c r="J37" s="109" t="s">
        <v>8</v>
      </c>
      <c r="K37" s="150">
        <v>4</v>
      </c>
      <c r="L37" s="221">
        <v>67.69</v>
      </c>
      <c r="M37" s="226"/>
      <c r="N37" s="151"/>
      <c r="O37" s="227"/>
      <c r="P37" s="225"/>
      <c r="Q37" s="44">
        <f t="shared" si="2"/>
        <v>-4.077500000000001</v>
      </c>
      <c r="R37" s="15">
        <f t="shared" si="3"/>
        <v>-52</v>
      </c>
    </row>
    <row r="38" spans="1:18" s="5" customFormat="1" ht="88.5" customHeight="1">
      <c r="A38" s="107">
        <v>5</v>
      </c>
      <c r="B38" s="365">
        <v>94</v>
      </c>
      <c r="C38" s="183" t="s">
        <v>513</v>
      </c>
      <c r="D38" s="35">
        <v>1984</v>
      </c>
      <c r="E38" s="35" t="s">
        <v>89</v>
      </c>
      <c r="F38" s="137"/>
      <c r="G38" s="183" t="s">
        <v>359</v>
      </c>
      <c r="H38" s="33"/>
      <c r="I38" s="164" t="s">
        <v>86</v>
      </c>
      <c r="J38" s="109" t="s">
        <v>8</v>
      </c>
      <c r="K38" s="150">
        <v>4</v>
      </c>
      <c r="L38" s="221">
        <v>74.84</v>
      </c>
      <c r="M38" s="226"/>
      <c r="N38" s="151"/>
      <c r="O38" s="227"/>
      <c r="P38" s="225"/>
      <c r="Q38" s="44">
        <f t="shared" si="2"/>
        <v>-2.289999999999999</v>
      </c>
      <c r="R38" s="15">
        <f t="shared" si="3"/>
        <v>-52</v>
      </c>
    </row>
    <row r="39" spans="1:18" s="5" customFormat="1" ht="88.5" customHeight="1">
      <c r="A39" s="107">
        <v>6</v>
      </c>
      <c r="B39" s="365">
        <v>28</v>
      </c>
      <c r="C39" s="183" t="s">
        <v>438</v>
      </c>
      <c r="D39" s="35">
        <v>1994</v>
      </c>
      <c r="E39" s="35" t="s">
        <v>87</v>
      </c>
      <c r="F39" s="137"/>
      <c r="G39" s="183" t="s">
        <v>305</v>
      </c>
      <c r="H39" s="33"/>
      <c r="I39" s="164" t="s">
        <v>191</v>
      </c>
      <c r="J39" s="109" t="s">
        <v>192</v>
      </c>
      <c r="K39" s="150">
        <v>8</v>
      </c>
      <c r="L39" s="221">
        <v>77.24</v>
      </c>
      <c r="M39" s="226"/>
      <c r="N39" s="151"/>
      <c r="O39" s="227"/>
      <c r="P39" s="225"/>
      <c r="Q39" s="44">
        <f t="shared" si="2"/>
        <v>-1.6900000000000013</v>
      </c>
      <c r="R39" s="15">
        <f t="shared" si="3"/>
        <v>-52</v>
      </c>
    </row>
    <row r="40" spans="1:18" s="5" customFormat="1" ht="88.5" customHeight="1" thickBot="1">
      <c r="A40" s="107">
        <v>7</v>
      </c>
      <c r="B40" s="365">
        <v>102</v>
      </c>
      <c r="C40" s="183" t="s">
        <v>514</v>
      </c>
      <c r="D40" s="35">
        <v>1980</v>
      </c>
      <c r="E40" s="35" t="s">
        <v>87</v>
      </c>
      <c r="F40" s="137"/>
      <c r="G40" s="183" t="s">
        <v>323</v>
      </c>
      <c r="H40" s="33"/>
      <c r="I40" s="164" t="s">
        <v>321</v>
      </c>
      <c r="J40" s="109" t="s">
        <v>319</v>
      </c>
      <c r="K40" s="228">
        <v>16</v>
      </c>
      <c r="L40" s="229">
        <v>68.48</v>
      </c>
      <c r="M40" s="222"/>
      <c r="N40" s="223"/>
      <c r="O40" s="224"/>
      <c r="P40" s="230"/>
      <c r="Q40" s="44">
        <f t="shared" si="2"/>
        <v>-3.879999999999999</v>
      </c>
      <c r="R40" s="15">
        <f t="shared" si="3"/>
        <v>-52</v>
      </c>
    </row>
    <row r="41" spans="1:18" s="5" customFormat="1" ht="42.75" customHeight="1" thickBot="1">
      <c r="A41" s="756" t="s">
        <v>502</v>
      </c>
      <c r="B41" s="757"/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8"/>
      <c r="Q41" s="44"/>
      <c r="R41" s="15"/>
    </row>
    <row r="42" spans="1:18" s="5" customFormat="1" ht="88.5" customHeight="1">
      <c r="A42" s="104">
        <v>1</v>
      </c>
      <c r="B42" s="363">
        <v>42</v>
      </c>
      <c r="C42" s="438" t="s">
        <v>278</v>
      </c>
      <c r="D42" s="36">
        <v>1962</v>
      </c>
      <c r="E42" s="36" t="s">
        <v>7</v>
      </c>
      <c r="F42" s="364"/>
      <c r="G42" s="182" t="s">
        <v>343</v>
      </c>
      <c r="H42" s="288"/>
      <c r="I42" s="163" t="s">
        <v>90</v>
      </c>
      <c r="J42" s="106" t="s">
        <v>246</v>
      </c>
      <c r="K42" s="152">
        <v>0</v>
      </c>
      <c r="L42" s="217">
        <v>65.85</v>
      </c>
      <c r="M42" s="218">
        <v>4</v>
      </c>
      <c r="N42" s="154">
        <v>37.94</v>
      </c>
      <c r="O42" s="219"/>
      <c r="P42" s="220"/>
      <c r="Q42" s="44">
        <f>(L42-$Q$11)/4</f>
        <v>-4.537500000000001</v>
      </c>
      <c r="R42" s="15">
        <f>(N42-$R$11)/1</f>
        <v>-14.060000000000002</v>
      </c>
    </row>
    <row r="43" spans="1:18" s="5" customFormat="1" ht="88.5" customHeight="1">
      <c r="A43" s="107">
        <v>2</v>
      </c>
      <c r="B43" s="365">
        <v>22</v>
      </c>
      <c r="C43" s="379" t="s">
        <v>245</v>
      </c>
      <c r="D43" s="35"/>
      <c r="E43" s="35" t="s">
        <v>7</v>
      </c>
      <c r="F43" s="137"/>
      <c r="G43" s="183" t="s">
        <v>152</v>
      </c>
      <c r="H43" s="33"/>
      <c r="I43" s="164" t="s">
        <v>144</v>
      </c>
      <c r="J43" s="109" t="s">
        <v>115</v>
      </c>
      <c r="K43" s="150">
        <v>0</v>
      </c>
      <c r="L43" s="221">
        <v>67.17</v>
      </c>
      <c r="M43" s="226">
        <v>8</v>
      </c>
      <c r="N43" s="151">
        <v>35.52</v>
      </c>
      <c r="O43" s="227"/>
      <c r="P43" s="225"/>
      <c r="Q43" s="44">
        <f>(L43-$Q$11)/4</f>
        <v>-4.2075</v>
      </c>
      <c r="R43" s="15">
        <f>(N43-$R$11)/1</f>
        <v>-16.479999999999997</v>
      </c>
    </row>
    <row r="44" spans="1:18" s="5" customFormat="1" ht="88.5" customHeight="1">
      <c r="A44" s="107">
        <v>3</v>
      </c>
      <c r="B44" s="365">
        <v>41</v>
      </c>
      <c r="C44" s="379" t="s">
        <v>278</v>
      </c>
      <c r="D44" s="35">
        <v>1962</v>
      </c>
      <c r="E44" s="35" t="s">
        <v>7</v>
      </c>
      <c r="F44" s="137"/>
      <c r="G44" s="183" t="s">
        <v>342</v>
      </c>
      <c r="H44" s="33"/>
      <c r="I44" s="164" t="s">
        <v>90</v>
      </c>
      <c r="J44" s="109" t="s">
        <v>246</v>
      </c>
      <c r="K44" s="150">
        <v>4</v>
      </c>
      <c r="L44" s="221">
        <v>65.15</v>
      </c>
      <c r="M44" s="226"/>
      <c r="N44" s="151"/>
      <c r="O44" s="227"/>
      <c r="P44" s="225"/>
      <c r="Q44" s="44">
        <f>(L44-$Q$11)/4</f>
        <v>-4.712499999999999</v>
      </c>
      <c r="R44" s="15">
        <f>(N44-$R$11)/1</f>
        <v>-52</v>
      </c>
    </row>
    <row r="45" spans="1:18" s="5" customFormat="1" ht="88.5" customHeight="1" thickBot="1">
      <c r="A45" s="110">
        <v>4</v>
      </c>
      <c r="B45" s="366">
        <v>105</v>
      </c>
      <c r="C45" s="439" t="s">
        <v>166</v>
      </c>
      <c r="D45" s="43">
        <v>1980</v>
      </c>
      <c r="E45" s="43" t="s">
        <v>7</v>
      </c>
      <c r="F45" s="169"/>
      <c r="G45" s="192" t="s">
        <v>477</v>
      </c>
      <c r="H45" s="69"/>
      <c r="I45" s="165" t="s">
        <v>171</v>
      </c>
      <c r="J45" s="112" t="s">
        <v>162</v>
      </c>
      <c r="K45" s="153">
        <v>4</v>
      </c>
      <c r="L45" s="231">
        <v>76.55</v>
      </c>
      <c r="M45" s="232"/>
      <c r="N45" s="155"/>
      <c r="O45" s="233"/>
      <c r="P45" s="234"/>
      <c r="Q45" s="44">
        <f>(L45-$Q$11)/4</f>
        <v>-1.8625000000000007</v>
      </c>
      <c r="R45" s="15">
        <f>(N45-$R$11)/1</f>
        <v>-52</v>
      </c>
    </row>
    <row r="46" spans="1:13" s="3" customFormat="1" ht="23.25" customHeight="1">
      <c r="A46" s="14"/>
      <c r="B46" s="14"/>
      <c r="C46" s="6"/>
      <c r="E46" s="25"/>
      <c r="F46" s="25"/>
      <c r="G46" s="18" t="s">
        <v>15</v>
      </c>
      <c r="H46" s="16"/>
      <c r="I46" s="20"/>
      <c r="J46" s="18" t="s">
        <v>57</v>
      </c>
      <c r="L46" s="14"/>
      <c r="M46" s="14"/>
    </row>
    <row r="47" spans="1:13" s="3" customFormat="1" ht="9.75" customHeight="1">
      <c r="A47" s="14"/>
      <c r="B47" s="14"/>
      <c r="C47" s="6"/>
      <c r="E47" s="16"/>
      <c r="F47" s="16"/>
      <c r="G47" s="16"/>
      <c r="H47" s="16"/>
      <c r="I47" s="20"/>
      <c r="J47" s="21"/>
      <c r="L47" s="14"/>
      <c r="M47" s="14"/>
    </row>
    <row r="48" spans="1:13" s="3" customFormat="1" ht="30" customHeight="1">
      <c r="A48" s="14"/>
      <c r="B48" s="14"/>
      <c r="C48" s="6"/>
      <c r="E48" s="25"/>
      <c r="F48" s="25"/>
      <c r="G48" s="18" t="s">
        <v>2</v>
      </c>
      <c r="H48" s="16"/>
      <c r="I48" s="20"/>
      <c r="J48" s="18" t="s">
        <v>21</v>
      </c>
      <c r="L48" s="14"/>
      <c r="M48" s="14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/>
  <mergeCells count="33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J9:J11"/>
    <mergeCell ref="K9:N9"/>
    <mergeCell ref="O9:O11"/>
    <mergeCell ref="A9:A11"/>
    <mergeCell ref="B9:B11"/>
    <mergeCell ref="C9:C11"/>
    <mergeCell ref="D9:D11"/>
    <mergeCell ref="E9:E11"/>
    <mergeCell ref="F9:F11"/>
    <mergeCell ref="A13:P13"/>
    <mergeCell ref="A33:P33"/>
    <mergeCell ref="A41:P41"/>
    <mergeCell ref="K32:L32"/>
    <mergeCell ref="P9:P11"/>
    <mergeCell ref="K10:L10"/>
    <mergeCell ref="M10:N10"/>
    <mergeCell ref="G9:G11"/>
    <mergeCell ref="H9:H11"/>
    <mergeCell ref="I9:I11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2"/>
  <sheetViews>
    <sheetView view="pageBreakPreview" zoomScale="41" zoomScaleNormal="61" zoomScaleSheetLayoutView="41" zoomScalePageLayoutView="0" workbookViewId="0" topLeftCell="A9">
      <selection activeCell="I15" sqref="I15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5.57421875" style="1" customWidth="1"/>
    <col min="10" max="10" width="55.00390625" style="1" customWidth="1"/>
    <col min="11" max="11" width="16.57421875" style="1" customWidth="1"/>
    <col min="12" max="12" width="25.140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88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1.5" customHeight="1">
      <c r="A3" s="741" t="s">
        <v>236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560"/>
      <c r="P3" s="560"/>
    </row>
    <row r="4" spans="1:16" s="3" customFormat="1" ht="31.5" customHeight="1">
      <c r="A4" s="741" t="s">
        <v>10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560"/>
      <c r="P4" s="560"/>
    </row>
    <row r="5" spans="1:16" s="3" customFormat="1" ht="29.25" customHeight="1">
      <c r="A5" s="589" t="s">
        <v>518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72" customHeight="1" thickBot="1">
      <c r="A8" s="597" t="s">
        <v>215</v>
      </c>
      <c r="B8" s="598"/>
      <c r="C8" s="180" t="s">
        <v>74</v>
      </c>
      <c r="D8" s="651" t="s">
        <v>515</v>
      </c>
      <c r="E8" s="652"/>
      <c r="F8" s="653"/>
      <c r="G8" s="654"/>
      <c r="H8" s="584"/>
      <c r="I8" s="631"/>
      <c r="J8" s="632" t="s">
        <v>516</v>
      </c>
      <c r="K8" s="633"/>
      <c r="L8" s="633"/>
      <c r="M8" s="633"/>
      <c r="N8" s="633"/>
      <c r="O8" s="633"/>
      <c r="P8" s="634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27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207</v>
      </c>
      <c r="L10" s="641"/>
      <c r="M10" s="628" t="s">
        <v>230</v>
      </c>
      <c r="N10" s="629"/>
      <c r="O10" s="649"/>
      <c r="P10" s="638"/>
    </row>
    <row r="11" spans="1:18" s="5" customFormat="1" ht="37.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88</v>
      </c>
      <c r="R11" s="93">
        <v>59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(L18-$Q$11)/4</f>
        <v>-22</v>
      </c>
      <c r="R12" s="15">
        <f>(N18-$R$11)/4</f>
        <v>-14.75</v>
      </c>
    </row>
    <row r="13" spans="1:18" s="5" customFormat="1" ht="145.5" customHeight="1">
      <c r="A13" s="331">
        <v>1</v>
      </c>
      <c r="B13" s="468">
        <v>47</v>
      </c>
      <c r="C13" s="181" t="s">
        <v>101</v>
      </c>
      <c r="D13" s="103">
        <v>1958</v>
      </c>
      <c r="E13" s="103" t="s">
        <v>96</v>
      </c>
      <c r="F13" s="399"/>
      <c r="G13" s="181" t="s">
        <v>102</v>
      </c>
      <c r="H13" s="181"/>
      <c r="I13" s="181" t="s">
        <v>186</v>
      </c>
      <c r="J13" s="139" t="s">
        <v>8</v>
      </c>
      <c r="K13" s="152">
        <v>0</v>
      </c>
      <c r="L13" s="154">
        <v>72.78</v>
      </c>
      <c r="M13" s="218">
        <v>4</v>
      </c>
      <c r="N13" s="154">
        <v>32.36</v>
      </c>
      <c r="O13" s="425"/>
      <c r="P13" s="447"/>
      <c r="Q13" s="44">
        <f>(L13-$Q$11)/4</f>
        <v>-3.8049999999999997</v>
      </c>
      <c r="R13" s="15">
        <f>(N13-$R$11)/1</f>
        <v>-26.64</v>
      </c>
    </row>
    <row r="14" spans="1:18" s="5" customFormat="1" ht="145.5" customHeight="1">
      <c r="A14" s="52">
        <v>2</v>
      </c>
      <c r="B14" s="22">
        <v>49</v>
      </c>
      <c r="C14" s="32" t="s">
        <v>103</v>
      </c>
      <c r="D14" s="121">
        <v>1987</v>
      </c>
      <c r="E14" s="121" t="s">
        <v>96</v>
      </c>
      <c r="F14" s="414"/>
      <c r="G14" s="32" t="s">
        <v>184</v>
      </c>
      <c r="H14" s="32" t="s">
        <v>373</v>
      </c>
      <c r="I14" s="32" t="s">
        <v>186</v>
      </c>
      <c r="J14" s="141" t="s">
        <v>104</v>
      </c>
      <c r="K14" s="228">
        <v>0</v>
      </c>
      <c r="L14" s="223">
        <v>78.74</v>
      </c>
      <c r="M14" s="222">
        <v>4</v>
      </c>
      <c r="N14" s="223">
        <v>43.78</v>
      </c>
      <c r="O14" s="426"/>
      <c r="P14" s="429"/>
      <c r="Q14" s="44">
        <f>(L14-$Q$11)/4</f>
        <v>-2.3150000000000013</v>
      </c>
      <c r="R14" s="15">
        <f>(N14-$R$11)/1</f>
        <v>-15.219999999999999</v>
      </c>
    </row>
    <row r="15" spans="1:18" s="5" customFormat="1" ht="145.5" customHeight="1">
      <c r="A15" s="52">
        <v>3</v>
      </c>
      <c r="B15" s="22">
        <v>90</v>
      </c>
      <c r="C15" s="32" t="s">
        <v>114</v>
      </c>
      <c r="D15" s="121"/>
      <c r="E15" s="121"/>
      <c r="F15" s="414"/>
      <c r="G15" s="32" t="s">
        <v>185</v>
      </c>
      <c r="H15" s="32"/>
      <c r="I15" s="32" t="s">
        <v>86</v>
      </c>
      <c r="J15" s="141" t="s">
        <v>8</v>
      </c>
      <c r="K15" s="228">
        <v>4</v>
      </c>
      <c r="L15" s="223">
        <v>71.99</v>
      </c>
      <c r="M15" s="222"/>
      <c r="N15" s="223"/>
      <c r="O15" s="426"/>
      <c r="P15" s="429"/>
      <c r="Q15" s="44">
        <f>(L15-$Q$11)/4</f>
        <v>-4.002500000000001</v>
      </c>
      <c r="R15" s="15">
        <f>(N15-$R$11)/1</f>
        <v>-59</v>
      </c>
    </row>
    <row r="16" spans="1:18" s="5" customFormat="1" ht="145.5" customHeight="1">
      <c r="A16" s="52">
        <v>4</v>
      </c>
      <c r="B16" s="22">
        <v>84</v>
      </c>
      <c r="C16" s="32" t="s">
        <v>172</v>
      </c>
      <c r="D16" s="121"/>
      <c r="E16" s="121"/>
      <c r="F16" s="414"/>
      <c r="G16" s="32" t="s">
        <v>112</v>
      </c>
      <c r="H16" s="32"/>
      <c r="I16" s="32" t="s">
        <v>86</v>
      </c>
      <c r="J16" s="141" t="s">
        <v>8</v>
      </c>
      <c r="K16" s="228">
        <v>11</v>
      </c>
      <c r="L16" s="223">
        <v>96.48</v>
      </c>
      <c r="M16" s="222"/>
      <c r="N16" s="223"/>
      <c r="O16" s="426"/>
      <c r="P16" s="429"/>
      <c r="Q16" s="44">
        <f>(L16-$Q$11)/4</f>
        <v>2.120000000000001</v>
      </c>
      <c r="R16" s="15">
        <f>(N16-$R$11)/1</f>
        <v>-59</v>
      </c>
    </row>
    <row r="17" spans="1:18" s="5" customFormat="1" ht="145.5" customHeight="1" thickBot="1">
      <c r="A17" s="469">
        <v>5</v>
      </c>
      <c r="B17" s="470">
        <v>103</v>
      </c>
      <c r="C17" s="454" t="s">
        <v>322</v>
      </c>
      <c r="D17" s="471">
        <v>1980</v>
      </c>
      <c r="E17" s="471" t="s">
        <v>87</v>
      </c>
      <c r="F17" s="453"/>
      <c r="G17" s="454" t="s">
        <v>355</v>
      </c>
      <c r="H17" s="454"/>
      <c r="I17" s="454" t="s">
        <v>321</v>
      </c>
      <c r="J17" s="472" t="s">
        <v>319</v>
      </c>
      <c r="K17" s="442">
        <v>20</v>
      </c>
      <c r="L17" s="416">
        <v>73.63</v>
      </c>
      <c r="M17" s="415"/>
      <c r="N17" s="416"/>
      <c r="O17" s="431"/>
      <c r="P17" s="427"/>
      <c r="Q17" s="44">
        <f>(L17-$Q$11)/4</f>
        <v>-3.592500000000001</v>
      </c>
      <c r="R17" s="15">
        <f>(N17-$R$11)/1</f>
        <v>-59</v>
      </c>
    </row>
    <row r="18" spans="1:13" s="4" customFormat="1" ht="15.75" customHeight="1">
      <c r="A18" s="7"/>
      <c r="B18" s="8"/>
      <c r="C18" s="9"/>
      <c r="D18" s="10"/>
      <c r="E18" s="10"/>
      <c r="F18" s="10"/>
      <c r="G18" s="11"/>
      <c r="H18" s="11"/>
      <c r="I18" s="11"/>
      <c r="J18" s="12"/>
      <c r="K18" s="13"/>
      <c r="L18" s="13"/>
      <c r="M18" s="13"/>
    </row>
    <row r="19" spans="1:13" s="4" customFormat="1" ht="15.75" customHeight="1">
      <c r="A19" s="7"/>
      <c r="B19" s="8"/>
      <c r="C19" s="9"/>
      <c r="D19" s="10"/>
      <c r="E19" s="10"/>
      <c r="F19" s="10"/>
      <c r="G19" s="11"/>
      <c r="H19" s="11"/>
      <c r="I19" s="11"/>
      <c r="J19" s="12"/>
      <c r="K19" s="13"/>
      <c r="L19" s="13"/>
      <c r="M19" s="13"/>
    </row>
    <row r="20" spans="1:13" s="3" customFormat="1" ht="23.25" customHeight="1">
      <c r="A20" s="14"/>
      <c r="B20" s="14"/>
      <c r="C20" s="6"/>
      <c r="D20" s="18" t="s">
        <v>15</v>
      </c>
      <c r="E20" s="25"/>
      <c r="F20" s="25"/>
      <c r="H20" s="16"/>
      <c r="I20" s="20"/>
      <c r="J20" s="18" t="s">
        <v>57</v>
      </c>
      <c r="L20" s="14"/>
      <c r="M20" s="14"/>
    </row>
    <row r="21" spans="1:13" s="3" customFormat="1" ht="9.75" customHeight="1">
      <c r="A21" s="14"/>
      <c r="B21" s="14"/>
      <c r="C21" s="6"/>
      <c r="D21" s="16"/>
      <c r="E21" s="16"/>
      <c r="F21" s="16"/>
      <c r="H21" s="16"/>
      <c r="I21" s="20"/>
      <c r="J21" s="21"/>
      <c r="L21" s="14"/>
      <c r="M21" s="14"/>
    </row>
    <row r="22" spans="1:13" s="3" customFormat="1" ht="30" customHeight="1">
      <c r="A22" s="14"/>
      <c r="B22" s="14"/>
      <c r="C22" s="6"/>
      <c r="D22" s="18" t="s">
        <v>2</v>
      </c>
      <c r="E22" s="25"/>
      <c r="F22" s="25"/>
      <c r="H22" s="16"/>
      <c r="I22" s="20"/>
      <c r="J22" s="18" t="s">
        <v>21</v>
      </c>
      <c r="L22" s="14"/>
      <c r="M22" s="1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9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P9:P11"/>
    <mergeCell ref="K10:L10"/>
    <mergeCell ref="M10:N10"/>
    <mergeCell ref="G9:G11"/>
    <mergeCell ref="H9:H11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view="pageBreakPreview" zoomScale="41" zoomScaleNormal="61" zoomScaleSheetLayoutView="41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5.57421875" style="1" customWidth="1"/>
    <col min="10" max="10" width="55.00390625" style="1" customWidth="1"/>
    <col min="11" max="11" width="16.57421875" style="1" customWidth="1"/>
    <col min="12" max="12" width="25.140625" style="1" customWidth="1"/>
    <col min="13" max="13" width="15.140625" style="1" hidden="1" customWidth="1"/>
    <col min="14" max="14" width="19.7109375" style="1" hidden="1" customWidth="1"/>
    <col min="15" max="15" width="15.8515625" style="1" customWidth="1"/>
    <col min="16" max="16" width="18.00390625" style="1" customWidth="1"/>
    <col min="17" max="17" width="15.28125" style="1" customWidth="1"/>
    <col min="18" max="16384" width="9.140625" style="1" customWidth="1"/>
  </cols>
  <sheetData>
    <row r="1" spans="1:16" ht="88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</row>
    <row r="3" spans="1:16" s="3" customFormat="1" ht="31.5" customHeight="1">
      <c r="A3" s="741" t="s">
        <v>236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</row>
    <row r="4" spans="1:16" s="3" customFormat="1" ht="31.5" customHeight="1">
      <c r="A4" s="741" t="s">
        <v>10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</row>
    <row r="5" spans="1:16" s="3" customFormat="1" ht="29.25" customHeight="1">
      <c r="A5" s="589" t="s">
        <v>500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</row>
    <row r="6" spans="1:16" s="3" customFormat="1" ht="36.75" customHeight="1" thickBot="1">
      <c r="A6" s="790" t="s">
        <v>126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</row>
    <row r="7" spans="1:16" s="3" customFormat="1" ht="36.75" customHeight="1" thickBot="1">
      <c r="A7" s="522" t="s">
        <v>34</v>
      </c>
      <c r="B7" s="780"/>
      <c r="C7" s="179" t="s">
        <v>35</v>
      </c>
      <c r="D7" s="572" t="s">
        <v>37</v>
      </c>
      <c r="E7" s="573"/>
      <c r="F7" s="573"/>
      <c r="G7" s="781"/>
      <c r="H7" s="663" t="s">
        <v>61</v>
      </c>
      <c r="I7" s="782"/>
      <c r="J7" s="572" t="s">
        <v>62</v>
      </c>
      <c r="K7" s="573"/>
      <c r="L7" s="573"/>
      <c r="M7" s="573"/>
      <c r="N7" s="573"/>
      <c r="O7" s="573"/>
      <c r="P7" s="783"/>
    </row>
    <row r="8" spans="1:16" s="3" customFormat="1" ht="72" customHeight="1" thickBot="1">
      <c r="A8" s="597" t="s">
        <v>76</v>
      </c>
      <c r="B8" s="784"/>
      <c r="C8" s="180" t="s">
        <v>74</v>
      </c>
      <c r="D8" s="651" t="s">
        <v>231</v>
      </c>
      <c r="E8" s="652"/>
      <c r="F8" s="652"/>
      <c r="G8" s="785"/>
      <c r="H8" s="584"/>
      <c r="I8" s="786"/>
      <c r="J8" s="787" t="s">
        <v>232</v>
      </c>
      <c r="K8" s="788"/>
      <c r="L8" s="788"/>
      <c r="M8" s="788"/>
      <c r="N8" s="788"/>
      <c r="O8" s="788"/>
      <c r="P8" s="789"/>
    </row>
    <row r="9" spans="1:16" s="4" customFormat="1" ht="33" customHeight="1" thickBot="1">
      <c r="A9" s="777" t="s">
        <v>14</v>
      </c>
      <c r="B9" s="595" t="s">
        <v>4</v>
      </c>
      <c r="C9" s="595" t="s">
        <v>1</v>
      </c>
      <c r="D9" s="595" t="s">
        <v>58</v>
      </c>
      <c r="E9" s="595" t="s">
        <v>5</v>
      </c>
      <c r="F9" s="595" t="s">
        <v>39</v>
      </c>
      <c r="G9" s="595" t="s">
        <v>3</v>
      </c>
      <c r="H9" s="622" t="s">
        <v>16</v>
      </c>
      <c r="I9" s="622" t="s">
        <v>17</v>
      </c>
      <c r="J9" s="624" t="s">
        <v>19</v>
      </c>
      <c r="K9" s="612" t="s">
        <v>11</v>
      </c>
      <c r="L9" s="646"/>
      <c r="M9" s="646"/>
      <c r="N9" s="773"/>
      <c r="O9" s="774"/>
      <c r="P9" s="766" t="s">
        <v>60</v>
      </c>
    </row>
    <row r="10" spans="1:16" s="4" customFormat="1" ht="27" customHeight="1" thickBot="1">
      <c r="A10" s="778"/>
      <c r="B10" s="630"/>
      <c r="C10" s="630"/>
      <c r="D10" s="630"/>
      <c r="E10" s="630"/>
      <c r="F10" s="630"/>
      <c r="G10" s="630"/>
      <c r="H10" s="770"/>
      <c r="I10" s="770"/>
      <c r="J10" s="645"/>
      <c r="K10" s="699" t="s">
        <v>207</v>
      </c>
      <c r="L10" s="700"/>
      <c r="M10" s="628"/>
      <c r="N10" s="680"/>
      <c r="O10" s="775"/>
      <c r="P10" s="767"/>
    </row>
    <row r="11" spans="1:17" s="5" customFormat="1" ht="37.5" customHeight="1" thickBot="1">
      <c r="A11" s="779"/>
      <c r="B11" s="769"/>
      <c r="C11" s="769"/>
      <c r="D11" s="769"/>
      <c r="E11" s="769"/>
      <c r="F11" s="769"/>
      <c r="G11" s="769"/>
      <c r="H11" s="771"/>
      <c r="I11" s="771"/>
      <c r="J11" s="772"/>
      <c r="K11" s="461" t="s">
        <v>12</v>
      </c>
      <c r="L11" s="462" t="s">
        <v>13</v>
      </c>
      <c r="M11" s="460"/>
      <c r="N11" s="59"/>
      <c r="O11" s="776"/>
      <c r="P11" s="768"/>
      <c r="Q11" s="93">
        <v>88</v>
      </c>
    </row>
    <row r="12" spans="1:17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459" t="s">
        <v>8</v>
      </c>
      <c r="K12" s="72"/>
      <c r="L12" s="73"/>
      <c r="M12" s="458"/>
      <c r="N12" s="73"/>
      <c r="O12" s="102"/>
      <c r="P12" s="102"/>
      <c r="Q12" s="44">
        <f>(L26-$Q$11)/4</f>
        <v>-22</v>
      </c>
    </row>
    <row r="13" spans="1:17" s="5" customFormat="1" ht="70.5" customHeight="1">
      <c r="A13" s="406">
        <v>1</v>
      </c>
      <c r="B13" s="444">
        <v>3</v>
      </c>
      <c r="C13" s="182" t="s">
        <v>388</v>
      </c>
      <c r="D13" s="263">
        <v>1990</v>
      </c>
      <c r="E13" s="263" t="s">
        <v>298</v>
      </c>
      <c r="F13" s="399"/>
      <c r="G13" s="182" t="s">
        <v>389</v>
      </c>
      <c r="H13" s="181"/>
      <c r="I13" s="163" t="s">
        <v>391</v>
      </c>
      <c r="J13" s="296" t="s">
        <v>392</v>
      </c>
      <c r="K13" s="463">
        <v>0</v>
      </c>
      <c r="L13" s="445">
        <v>65.5</v>
      </c>
      <c r="M13" s="446"/>
      <c r="N13" s="445"/>
      <c r="O13" s="446"/>
      <c r="P13" s="447"/>
      <c r="Q13" s="44">
        <f aca="true" t="shared" si="0" ref="Q13:Q25">(L13-$Q$11)/4</f>
        <v>-5.625</v>
      </c>
    </row>
    <row r="14" spans="1:17" s="5" customFormat="1" ht="70.5" customHeight="1">
      <c r="A14" s="448">
        <v>2</v>
      </c>
      <c r="B14" s="443">
        <v>26</v>
      </c>
      <c r="C14" s="191" t="s">
        <v>176</v>
      </c>
      <c r="D14" s="275">
        <v>1991</v>
      </c>
      <c r="E14" s="275" t="s">
        <v>298</v>
      </c>
      <c r="F14" s="414"/>
      <c r="G14" s="191" t="s">
        <v>378</v>
      </c>
      <c r="H14" s="32"/>
      <c r="I14" s="172" t="s">
        <v>191</v>
      </c>
      <c r="J14" s="172" t="s">
        <v>192</v>
      </c>
      <c r="K14" s="428">
        <v>4</v>
      </c>
      <c r="L14" s="424">
        <v>70.95</v>
      </c>
      <c r="M14" s="423"/>
      <c r="N14" s="424"/>
      <c r="O14" s="423"/>
      <c r="P14" s="429"/>
      <c r="Q14" s="44">
        <f t="shared" si="0"/>
        <v>-4.262499999999999</v>
      </c>
    </row>
    <row r="15" spans="1:17" s="5" customFormat="1" ht="70.5" customHeight="1">
      <c r="A15" s="448">
        <v>3</v>
      </c>
      <c r="B15" s="443">
        <v>88</v>
      </c>
      <c r="C15" s="191" t="s">
        <v>106</v>
      </c>
      <c r="D15" s="275">
        <v>2000</v>
      </c>
      <c r="E15" s="275" t="s">
        <v>298</v>
      </c>
      <c r="F15" s="414"/>
      <c r="G15" s="191" t="s">
        <v>496</v>
      </c>
      <c r="H15" s="32"/>
      <c r="I15" s="172" t="s">
        <v>86</v>
      </c>
      <c r="J15" s="172" t="s">
        <v>114</v>
      </c>
      <c r="K15" s="428">
        <v>4</v>
      </c>
      <c r="L15" s="424">
        <v>71.85</v>
      </c>
      <c r="M15" s="423"/>
      <c r="N15" s="424"/>
      <c r="O15" s="423"/>
      <c r="P15" s="429"/>
      <c r="Q15" s="44">
        <f t="shared" si="0"/>
        <v>-4.037500000000001</v>
      </c>
    </row>
    <row r="16" spans="1:17" s="5" customFormat="1" ht="70.5" customHeight="1">
      <c r="A16" s="448">
        <v>4</v>
      </c>
      <c r="B16" s="443">
        <v>79</v>
      </c>
      <c r="C16" s="191" t="s">
        <v>297</v>
      </c>
      <c r="D16" s="275">
        <v>1956</v>
      </c>
      <c r="E16" s="275" t="s">
        <v>263</v>
      </c>
      <c r="F16" s="414"/>
      <c r="G16" s="191" t="s">
        <v>494</v>
      </c>
      <c r="H16" s="32"/>
      <c r="I16" s="172" t="s">
        <v>282</v>
      </c>
      <c r="J16" s="172" t="s">
        <v>8</v>
      </c>
      <c r="K16" s="428">
        <v>4</v>
      </c>
      <c r="L16" s="424">
        <v>74.81</v>
      </c>
      <c r="M16" s="423"/>
      <c r="N16" s="424"/>
      <c r="O16" s="423"/>
      <c r="P16" s="429"/>
      <c r="Q16" s="44">
        <f t="shared" si="0"/>
        <v>-3.2974999999999994</v>
      </c>
    </row>
    <row r="17" spans="1:17" s="5" customFormat="1" ht="70.5" customHeight="1">
      <c r="A17" s="448">
        <v>5</v>
      </c>
      <c r="B17" s="443">
        <v>23</v>
      </c>
      <c r="C17" s="191" t="s">
        <v>393</v>
      </c>
      <c r="D17" s="275">
        <v>1996</v>
      </c>
      <c r="E17" s="275" t="s">
        <v>85</v>
      </c>
      <c r="F17" s="414"/>
      <c r="G17" s="191" t="s">
        <v>394</v>
      </c>
      <c r="H17" s="32"/>
      <c r="I17" s="172" t="s">
        <v>395</v>
      </c>
      <c r="J17" s="172" t="s">
        <v>187</v>
      </c>
      <c r="K17" s="428">
        <v>4</v>
      </c>
      <c r="L17" s="424">
        <v>75.37</v>
      </c>
      <c r="M17" s="423"/>
      <c r="N17" s="424"/>
      <c r="O17" s="423"/>
      <c r="P17" s="429"/>
      <c r="Q17" s="44">
        <f t="shared" si="0"/>
        <v>-3.157499999999999</v>
      </c>
    </row>
    <row r="18" spans="1:17" s="5" customFormat="1" ht="70.5" customHeight="1">
      <c r="A18" s="448">
        <v>6</v>
      </c>
      <c r="B18" s="443">
        <v>98</v>
      </c>
      <c r="C18" s="191" t="s">
        <v>161</v>
      </c>
      <c r="D18" s="275">
        <v>1971</v>
      </c>
      <c r="E18" s="275" t="s">
        <v>517</v>
      </c>
      <c r="F18" s="414"/>
      <c r="G18" s="191" t="s">
        <v>387</v>
      </c>
      <c r="H18" s="32"/>
      <c r="I18" s="172" t="s">
        <v>86</v>
      </c>
      <c r="J18" s="172" t="s">
        <v>97</v>
      </c>
      <c r="K18" s="428">
        <v>4</v>
      </c>
      <c r="L18" s="424">
        <v>76.22</v>
      </c>
      <c r="M18" s="423"/>
      <c r="N18" s="424"/>
      <c r="O18" s="423"/>
      <c r="P18" s="429"/>
      <c r="Q18" s="44">
        <f t="shared" si="0"/>
        <v>-2.9450000000000003</v>
      </c>
    </row>
    <row r="19" spans="1:17" s="5" customFormat="1" ht="70.5" customHeight="1">
      <c r="A19" s="448">
        <v>7</v>
      </c>
      <c r="B19" s="443">
        <v>100</v>
      </c>
      <c r="C19" s="191" t="s">
        <v>319</v>
      </c>
      <c r="D19" s="275">
        <v>1956</v>
      </c>
      <c r="E19" s="275" t="s">
        <v>263</v>
      </c>
      <c r="F19" s="414"/>
      <c r="G19" s="191" t="s">
        <v>403</v>
      </c>
      <c r="H19" s="32"/>
      <c r="I19" s="172" t="s">
        <v>321</v>
      </c>
      <c r="J19" s="172" t="s">
        <v>322</v>
      </c>
      <c r="K19" s="428">
        <v>4</v>
      </c>
      <c r="L19" s="424">
        <v>81.09</v>
      </c>
      <c r="M19" s="423"/>
      <c r="N19" s="424"/>
      <c r="O19" s="423"/>
      <c r="P19" s="429"/>
      <c r="Q19" s="44">
        <f t="shared" si="0"/>
        <v>-1.7274999999999991</v>
      </c>
    </row>
    <row r="20" spans="1:17" s="5" customFormat="1" ht="70.5" customHeight="1">
      <c r="A20" s="448">
        <v>8</v>
      </c>
      <c r="B20" s="443">
        <v>85</v>
      </c>
      <c r="C20" s="191" t="s">
        <v>172</v>
      </c>
      <c r="D20" s="275"/>
      <c r="E20" s="275"/>
      <c r="F20" s="414"/>
      <c r="G20" s="191" t="s">
        <v>386</v>
      </c>
      <c r="H20" s="32"/>
      <c r="I20" s="172" t="s">
        <v>86</v>
      </c>
      <c r="J20" s="172" t="s">
        <v>8</v>
      </c>
      <c r="K20" s="428">
        <v>8</v>
      </c>
      <c r="L20" s="424">
        <v>76.23</v>
      </c>
      <c r="M20" s="423"/>
      <c r="N20" s="424"/>
      <c r="O20" s="423"/>
      <c r="P20" s="429"/>
      <c r="Q20" s="44">
        <f t="shared" si="0"/>
        <v>-2.942499999999999</v>
      </c>
    </row>
    <row r="21" spans="1:17" s="5" customFormat="1" ht="70.5" customHeight="1">
      <c r="A21" s="448">
        <v>9</v>
      </c>
      <c r="B21" s="443">
        <v>62</v>
      </c>
      <c r="C21" s="191" t="s">
        <v>344</v>
      </c>
      <c r="D21" s="275">
        <v>1997</v>
      </c>
      <c r="E21" s="275" t="s">
        <v>298</v>
      </c>
      <c r="F21" s="414"/>
      <c r="G21" s="191" t="s">
        <v>382</v>
      </c>
      <c r="H21" s="32"/>
      <c r="I21" s="172" t="s">
        <v>242</v>
      </c>
      <c r="J21" s="172" t="s">
        <v>243</v>
      </c>
      <c r="K21" s="428">
        <v>8</v>
      </c>
      <c r="L21" s="424">
        <v>76.43</v>
      </c>
      <c r="M21" s="423"/>
      <c r="N21" s="424"/>
      <c r="O21" s="423"/>
      <c r="P21" s="429"/>
      <c r="Q21" s="44">
        <f t="shared" si="0"/>
        <v>-2.8924999999999983</v>
      </c>
    </row>
    <row r="22" spans="1:17" s="5" customFormat="1" ht="70.5" customHeight="1">
      <c r="A22" s="448">
        <v>10</v>
      </c>
      <c r="B22" s="443">
        <v>89</v>
      </c>
      <c r="C22" s="191" t="s">
        <v>106</v>
      </c>
      <c r="D22" s="275">
        <v>2000</v>
      </c>
      <c r="E22" s="275" t="s">
        <v>298</v>
      </c>
      <c r="F22" s="414"/>
      <c r="G22" s="191" t="s">
        <v>495</v>
      </c>
      <c r="H22" s="32"/>
      <c r="I22" s="172" t="s">
        <v>86</v>
      </c>
      <c r="J22" s="172" t="s">
        <v>114</v>
      </c>
      <c r="K22" s="428">
        <v>8</v>
      </c>
      <c r="L22" s="424">
        <v>79.2</v>
      </c>
      <c r="M22" s="423"/>
      <c r="N22" s="424"/>
      <c r="O22" s="423"/>
      <c r="P22" s="429"/>
      <c r="Q22" s="44">
        <f t="shared" si="0"/>
        <v>-2.1999999999999993</v>
      </c>
    </row>
    <row r="23" spans="1:17" s="5" customFormat="1" ht="70.5" customHeight="1">
      <c r="A23" s="448">
        <v>11</v>
      </c>
      <c r="B23" s="443">
        <v>21</v>
      </c>
      <c r="C23" s="191" t="s">
        <v>181</v>
      </c>
      <c r="D23" s="275">
        <v>2001</v>
      </c>
      <c r="E23" s="275" t="s">
        <v>93</v>
      </c>
      <c r="F23" s="414"/>
      <c r="G23" s="191" t="s">
        <v>183</v>
      </c>
      <c r="H23" s="32"/>
      <c r="I23" s="172" t="s">
        <v>144</v>
      </c>
      <c r="J23" s="172" t="s">
        <v>115</v>
      </c>
      <c r="K23" s="428">
        <v>8</v>
      </c>
      <c r="L23" s="424">
        <v>81</v>
      </c>
      <c r="M23" s="423"/>
      <c r="N23" s="424"/>
      <c r="O23" s="423"/>
      <c r="P23" s="429"/>
      <c r="Q23" s="44">
        <f t="shared" si="0"/>
        <v>-1.75</v>
      </c>
    </row>
    <row r="24" spans="1:17" s="5" customFormat="1" ht="70.5" customHeight="1">
      <c r="A24" s="448">
        <v>12</v>
      </c>
      <c r="B24" s="443">
        <v>29</v>
      </c>
      <c r="C24" s="191" t="s">
        <v>379</v>
      </c>
      <c r="D24" s="275">
        <v>1993</v>
      </c>
      <c r="E24" s="275" t="s">
        <v>298</v>
      </c>
      <c r="F24" s="414"/>
      <c r="G24" s="191" t="s">
        <v>380</v>
      </c>
      <c r="H24" s="32"/>
      <c r="I24" s="172" t="s">
        <v>191</v>
      </c>
      <c r="J24" s="172" t="s">
        <v>381</v>
      </c>
      <c r="K24" s="428">
        <v>28</v>
      </c>
      <c r="L24" s="424">
        <v>81.64</v>
      </c>
      <c r="M24" s="423"/>
      <c r="N24" s="424"/>
      <c r="O24" s="423"/>
      <c r="P24" s="429"/>
      <c r="Q24" s="44">
        <f t="shared" si="0"/>
        <v>-1.5899999999999999</v>
      </c>
    </row>
    <row r="25" spans="1:17" s="5" customFormat="1" ht="70.5" customHeight="1" thickBot="1">
      <c r="A25" s="449">
        <v>13</v>
      </c>
      <c r="B25" s="450">
        <v>20</v>
      </c>
      <c r="C25" s="451" t="s">
        <v>303</v>
      </c>
      <c r="D25" s="452">
        <v>1999</v>
      </c>
      <c r="E25" s="452" t="s">
        <v>94</v>
      </c>
      <c r="F25" s="453"/>
      <c r="G25" s="451" t="s">
        <v>341</v>
      </c>
      <c r="H25" s="454"/>
      <c r="I25" s="455" t="s">
        <v>144</v>
      </c>
      <c r="J25" s="455" t="s">
        <v>115</v>
      </c>
      <c r="K25" s="764" t="s">
        <v>111</v>
      </c>
      <c r="L25" s="765"/>
      <c r="M25" s="457"/>
      <c r="N25" s="456"/>
      <c r="O25" s="457"/>
      <c r="P25" s="427"/>
      <c r="Q25" s="44">
        <f t="shared" si="0"/>
        <v>-22</v>
      </c>
    </row>
    <row r="26" spans="1:13" s="4" customFormat="1" ht="15.75" customHeight="1">
      <c r="A26" s="7"/>
      <c r="B26" s="8"/>
      <c r="C26" s="9"/>
      <c r="D26" s="10"/>
      <c r="E26" s="10"/>
      <c r="F26" s="10"/>
      <c r="G26" s="11"/>
      <c r="H26" s="11"/>
      <c r="I26" s="11"/>
      <c r="J26" s="12"/>
      <c r="K26" s="13"/>
      <c r="L26" s="13"/>
      <c r="M26" s="13"/>
    </row>
    <row r="27" spans="1:13" s="3" customFormat="1" ht="23.25" customHeight="1">
      <c r="A27" s="14"/>
      <c r="B27" s="14"/>
      <c r="C27" s="6"/>
      <c r="D27" s="18" t="s">
        <v>15</v>
      </c>
      <c r="E27" s="25"/>
      <c r="F27" s="25"/>
      <c r="H27" s="16"/>
      <c r="I27" s="20"/>
      <c r="J27" s="18" t="s">
        <v>57</v>
      </c>
      <c r="L27" s="14"/>
      <c r="M27" s="14"/>
    </row>
    <row r="28" spans="1:13" s="3" customFormat="1" ht="9.75" customHeight="1">
      <c r="A28" s="14"/>
      <c r="B28" s="14"/>
      <c r="C28" s="6"/>
      <c r="D28" s="16"/>
      <c r="E28" s="16"/>
      <c r="F28" s="16"/>
      <c r="H28" s="16"/>
      <c r="I28" s="20"/>
      <c r="J28" s="21"/>
      <c r="L28" s="14"/>
      <c r="M28" s="14"/>
    </row>
    <row r="29" spans="1:13" s="3" customFormat="1" ht="30" customHeight="1">
      <c r="A29" s="14"/>
      <c r="B29" s="14"/>
      <c r="C29" s="6"/>
      <c r="D29" s="18" t="s">
        <v>2</v>
      </c>
      <c r="E29" s="25"/>
      <c r="F29" s="25"/>
      <c r="H29" s="16"/>
      <c r="I29" s="20"/>
      <c r="J29" s="18" t="s">
        <v>21</v>
      </c>
      <c r="L29" s="14"/>
      <c r="M29" s="14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30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K25:L25"/>
    <mergeCell ref="P9:P11"/>
    <mergeCell ref="K10:L10"/>
    <mergeCell ref="M10:N10"/>
    <mergeCell ref="G9:G11"/>
    <mergeCell ref="H9:H11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tabSelected="1" view="pageBreakPreview" zoomScale="41" zoomScaleNormal="61" zoomScaleSheetLayoutView="41" zoomScalePageLayoutView="0" workbookViewId="0" topLeftCell="A1">
      <selection activeCell="E26" sqref="E26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3.8515625" style="1" customWidth="1"/>
    <col min="10" max="10" width="60.8515625" style="1" customWidth="1"/>
    <col min="11" max="11" width="21.140625" style="1" customWidth="1"/>
    <col min="12" max="12" width="22.281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88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1.5" customHeight="1">
      <c r="A3" s="741" t="s">
        <v>236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560"/>
      <c r="P3" s="560"/>
    </row>
    <row r="4" spans="1:16" s="3" customFormat="1" ht="31.5" customHeight="1">
      <c r="A4" s="741" t="s">
        <v>10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560"/>
      <c r="P4" s="560"/>
    </row>
    <row r="5" spans="1:16" s="3" customFormat="1" ht="29.25" customHeight="1">
      <c r="A5" s="589" t="s">
        <v>500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72" customHeight="1" thickBot="1">
      <c r="A8" s="597" t="s">
        <v>218</v>
      </c>
      <c r="B8" s="598"/>
      <c r="C8" s="240" t="s">
        <v>77</v>
      </c>
      <c r="D8" s="651" t="s">
        <v>224</v>
      </c>
      <c r="E8" s="652"/>
      <c r="F8" s="653"/>
      <c r="G8" s="654"/>
      <c r="H8" s="584" t="s">
        <v>56</v>
      </c>
      <c r="I8" s="631"/>
      <c r="J8" s="632" t="s">
        <v>220</v>
      </c>
      <c r="K8" s="633"/>
      <c r="L8" s="633"/>
      <c r="M8" s="633"/>
      <c r="N8" s="633"/>
      <c r="O8" s="633"/>
      <c r="P8" s="634"/>
    </row>
    <row r="9" spans="1:16" s="4" customFormat="1" ht="35.25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27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207</v>
      </c>
      <c r="L10" s="641"/>
      <c r="M10" s="628" t="s">
        <v>230</v>
      </c>
      <c r="N10" s="629"/>
      <c r="O10" s="649"/>
      <c r="P10" s="638"/>
    </row>
    <row r="11" spans="1:18" s="5" customFormat="1" ht="37.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91</v>
      </c>
      <c r="R11" s="93">
        <v>59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(L19-$Q$11)/4</f>
        <v>-2.9825000000000017</v>
      </c>
      <c r="R12" s="15">
        <f>(N19-$R$11)/4</f>
        <v>-3.5275</v>
      </c>
    </row>
    <row r="13" spans="1:18" s="5" customFormat="1" ht="67.5" customHeight="1">
      <c r="A13" s="258">
        <v>1</v>
      </c>
      <c r="B13" s="475">
        <v>92</v>
      </c>
      <c r="C13" s="184" t="s">
        <v>98</v>
      </c>
      <c r="D13" s="466">
        <v>1984</v>
      </c>
      <c r="E13" s="466" t="s">
        <v>263</v>
      </c>
      <c r="F13" s="263"/>
      <c r="G13" s="163" t="s">
        <v>498</v>
      </c>
      <c r="H13" s="163"/>
      <c r="I13" s="163" t="s">
        <v>86</v>
      </c>
      <c r="J13" s="290" t="s">
        <v>8</v>
      </c>
      <c r="K13" s="152">
        <v>0</v>
      </c>
      <c r="L13" s="154">
        <v>82.29</v>
      </c>
      <c r="M13" s="218">
        <v>0</v>
      </c>
      <c r="N13" s="154">
        <v>40.83</v>
      </c>
      <c r="O13" s="425"/>
      <c r="P13" s="447"/>
      <c r="Q13" s="44">
        <f aca="true" t="shared" si="0" ref="Q13:Q18">(L13-$Q$11)/4</f>
        <v>-2.1774999999999984</v>
      </c>
      <c r="R13" s="15">
        <f aca="true" t="shared" si="1" ref="R13:R27">(N13-$R$11)/1</f>
        <v>-18.17</v>
      </c>
    </row>
    <row r="14" spans="1:18" s="5" customFormat="1" ht="67.5" customHeight="1">
      <c r="A14" s="271">
        <v>2</v>
      </c>
      <c r="B14" s="473">
        <v>86</v>
      </c>
      <c r="C14" s="199" t="s">
        <v>172</v>
      </c>
      <c r="D14" s="474"/>
      <c r="E14" s="474"/>
      <c r="F14" s="275"/>
      <c r="G14" s="172" t="s">
        <v>499</v>
      </c>
      <c r="H14" s="172"/>
      <c r="I14" s="172" t="s">
        <v>86</v>
      </c>
      <c r="J14" s="291" t="s">
        <v>8</v>
      </c>
      <c r="K14" s="228">
        <v>0</v>
      </c>
      <c r="L14" s="223">
        <v>79.95</v>
      </c>
      <c r="M14" s="222">
        <v>0</v>
      </c>
      <c r="N14" s="223">
        <v>43.35</v>
      </c>
      <c r="O14" s="426"/>
      <c r="P14" s="429"/>
      <c r="Q14" s="44">
        <f t="shared" si="0"/>
        <v>-2.7624999999999993</v>
      </c>
      <c r="R14" s="15">
        <f t="shared" si="1"/>
        <v>-15.649999999999999</v>
      </c>
    </row>
    <row r="15" spans="1:18" s="5" customFormat="1" ht="67.5" customHeight="1">
      <c r="A15" s="271">
        <v>3</v>
      </c>
      <c r="B15" s="473">
        <v>43</v>
      </c>
      <c r="C15" s="199" t="s">
        <v>125</v>
      </c>
      <c r="D15" s="474">
        <v>1974</v>
      </c>
      <c r="E15" s="474" t="s">
        <v>517</v>
      </c>
      <c r="F15" s="275"/>
      <c r="G15" s="172" t="s">
        <v>440</v>
      </c>
      <c r="H15" s="172"/>
      <c r="I15" s="172" t="s">
        <v>160</v>
      </c>
      <c r="J15" s="291" t="s">
        <v>88</v>
      </c>
      <c r="K15" s="228">
        <v>0</v>
      </c>
      <c r="L15" s="467">
        <v>78.82</v>
      </c>
      <c r="M15" s="480">
        <v>0</v>
      </c>
      <c r="N15" s="481">
        <v>43.51</v>
      </c>
      <c r="O15" s="464"/>
      <c r="P15" s="465"/>
      <c r="Q15" s="44">
        <f t="shared" si="0"/>
        <v>-3.0450000000000017</v>
      </c>
      <c r="R15" s="15">
        <f t="shared" si="1"/>
        <v>-15.490000000000002</v>
      </c>
    </row>
    <row r="16" spans="1:18" s="5" customFormat="1" ht="67.5" customHeight="1">
      <c r="A16" s="271">
        <v>4</v>
      </c>
      <c r="B16" s="473">
        <v>3</v>
      </c>
      <c r="C16" s="199" t="s">
        <v>388</v>
      </c>
      <c r="D16" s="474">
        <v>1990</v>
      </c>
      <c r="E16" s="474" t="s">
        <v>298</v>
      </c>
      <c r="F16" s="275"/>
      <c r="G16" s="172" t="s">
        <v>389</v>
      </c>
      <c r="H16" s="172" t="s">
        <v>390</v>
      </c>
      <c r="I16" s="172" t="s">
        <v>391</v>
      </c>
      <c r="J16" s="291" t="s">
        <v>392</v>
      </c>
      <c r="K16" s="228">
        <v>0</v>
      </c>
      <c r="L16" s="223">
        <v>74.01</v>
      </c>
      <c r="M16" s="222">
        <v>0</v>
      </c>
      <c r="N16" s="223">
        <v>43.82</v>
      </c>
      <c r="O16" s="426"/>
      <c r="P16" s="429"/>
      <c r="Q16" s="44">
        <f t="shared" si="0"/>
        <v>-4.247499999999999</v>
      </c>
      <c r="R16" s="15">
        <f t="shared" si="1"/>
        <v>-15.18</v>
      </c>
    </row>
    <row r="17" spans="1:18" s="5" customFormat="1" ht="67.5" customHeight="1">
      <c r="A17" s="271">
        <v>5</v>
      </c>
      <c r="B17" s="473">
        <v>48</v>
      </c>
      <c r="C17" s="199" t="s">
        <v>101</v>
      </c>
      <c r="D17" s="474">
        <v>1958</v>
      </c>
      <c r="E17" s="474" t="s">
        <v>517</v>
      </c>
      <c r="F17" s="275"/>
      <c r="G17" s="172" t="s">
        <v>398</v>
      </c>
      <c r="H17" s="172"/>
      <c r="I17" s="172" t="s">
        <v>186</v>
      </c>
      <c r="J17" s="291" t="s">
        <v>8</v>
      </c>
      <c r="K17" s="228">
        <v>0</v>
      </c>
      <c r="L17" s="223">
        <v>76.06</v>
      </c>
      <c r="M17" s="222">
        <v>4</v>
      </c>
      <c r="N17" s="223">
        <v>39.43</v>
      </c>
      <c r="O17" s="426"/>
      <c r="P17" s="429"/>
      <c r="Q17" s="44">
        <f t="shared" si="0"/>
        <v>-3.7349999999999994</v>
      </c>
      <c r="R17" s="15">
        <f t="shared" si="1"/>
        <v>-19.57</v>
      </c>
    </row>
    <row r="18" spans="1:18" s="5" customFormat="1" ht="67.5" customHeight="1">
      <c r="A18" s="271">
        <v>6</v>
      </c>
      <c r="B18" s="473">
        <v>91</v>
      </c>
      <c r="C18" s="199" t="s">
        <v>114</v>
      </c>
      <c r="D18" s="474"/>
      <c r="E18" s="474"/>
      <c r="F18" s="275"/>
      <c r="G18" s="172" t="s">
        <v>520</v>
      </c>
      <c r="H18" s="172"/>
      <c r="I18" s="172" t="s">
        <v>86</v>
      </c>
      <c r="J18" s="291" t="s">
        <v>8</v>
      </c>
      <c r="K18" s="228">
        <v>0</v>
      </c>
      <c r="L18" s="223">
        <v>81.92</v>
      </c>
      <c r="M18" s="222">
        <v>4</v>
      </c>
      <c r="N18" s="223">
        <v>41.91</v>
      </c>
      <c r="O18" s="426"/>
      <c r="P18" s="429"/>
      <c r="Q18" s="44">
        <f t="shared" si="0"/>
        <v>-2.2699999999999996</v>
      </c>
      <c r="R18" s="15">
        <f t="shared" si="1"/>
        <v>-17.090000000000003</v>
      </c>
    </row>
    <row r="19" spans="1:18" s="5" customFormat="1" ht="67.5" customHeight="1">
      <c r="A19" s="271">
        <v>7</v>
      </c>
      <c r="B19" s="473">
        <v>93</v>
      </c>
      <c r="C19" s="199" t="s">
        <v>98</v>
      </c>
      <c r="D19" s="474">
        <v>1984</v>
      </c>
      <c r="E19" s="474" t="s">
        <v>263</v>
      </c>
      <c r="F19" s="275"/>
      <c r="G19" s="172" t="s">
        <v>120</v>
      </c>
      <c r="H19" s="172"/>
      <c r="I19" s="172" t="s">
        <v>86</v>
      </c>
      <c r="J19" s="31" t="s">
        <v>8</v>
      </c>
      <c r="K19" s="228">
        <v>0</v>
      </c>
      <c r="L19" s="467">
        <v>79.07</v>
      </c>
      <c r="M19" s="482">
        <v>4</v>
      </c>
      <c r="N19" s="481">
        <v>44.89</v>
      </c>
      <c r="O19" s="464"/>
      <c r="P19" s="465"/>
      <c r="Q19" s="44"/>
      <c r="R19" s="15">
        <f t="shared" si="1"/>
        <v>-14.11</v>
      </c>
    </row>
    <row r="20" spans="1:18" s="5" customFormat="1" ht="67.5" customHeight="1">
      <c r="A20" s="271">
        <v>8</v>
      </c>
      <c r="B20" s="473">
        <v>87</v>
      </c>
      <c r="C20" s="199" t="s">
        <v>172</v>
      </c>
      <c r="D20" s="474"/>
      <c r="E20" s="474"/>
      <c r="F20" s="275"/>
      <c r="G20" s="172" t="s">
        <v>497</v>
      </c>
      <c r="H20" s="172"/>
      <c r="I20" s="172" t="s">
        <v>86</v>
      </c>
      <c r="J20" s="291" t="s">
        <v>8</v>
      </c>
      <c r="K20" s="228">
        <v>4</v>
      </c>
      <c r="L20" s="223">
        <v>76.84</v>
      </c>
      <c r="M20" s="222"/>
      <c r="N20" s="223"/>
      <c r="O20" s="426"/>
      <c r="P20" s="429"/>
      <c r="Q20" s="44">
        <f aca="true" t="shared" si="2" ref="Q20:Q27">(L20-$Q$11)/4</f>
        <v>-3.539999999999999</v>
      </c>
      <c r="R20" s="15">
        <f t="shared" si="1"/>
        <v>-59</v>
      </c>
    </row>
    <row r="21" spans="1:18" s="5" customFormat="1" ht="67.5" customHeight="1">
      <c r="A21" s="271">
        <v>9</v>
      </c>
      <c r="B21" s="473">
        <v>26</v>
      </c>
      <c r="C21" s="199" t="s">
        <v>176</v>
      </c>
      <c r="D21" s="474">
        <v>1991</v>
      </c>
      <c r="E21" s="474" t="s">
        <v>298</v>
      </c>
      <c r="F21" s="275"/>
      <c r="G21" s="172" t="s">
        <v>378</v>
      </c>
      <c r="H21" s="172"/>
      <c r="I21" s="172" t="s">
        <v>191</v>
      </c>
      <c r="J21" s="291" t="s">
        <v>192</v>
      </c>
      <c r="K21" s="228">
        <v>4</v>
      </c>
      <c r="L21" s="223">
        <v>77.22</v>
      </c>
      <c r="M21" s="222"/>
      <c r="N21" s="223"/>
      <c r="O21" s="426"/>
      <c r="P21" s="429"/>
      <c r="Q21" s="44">
        <f t="shared" si="2"/>
        <v>-3.4450000000000003</v>
      </c>
      <c r="R21" s="15">
        <f t="shared" si="1"/>
        <v>-59</v>
      </c>
    </row>
    <row r="22" spans="1:18" s="5" customFormat="1" ht="67.5" customHeight="1">
      <c r="A22" s="271">
        <v>10</v>
      </c>
      <c r="B22" s="473">
        <v>24</v>
      </c>
      <c r="C22" s="199" t="s">
        <v>187</v>
      </c>
      <c r="D22" s="474">
        <v>1974</v>
      </c>
      <c r="E22" s="474" t="s">
        <v>263</v>
      </c>
      <c r="F22" s="275"/>
      <c r="G22" s="172" t="s">
        <v>396</v>
      </c>
      <c r="H22" s="172"/>
      <c r="I22" s="172" t="s">
        <v>395</v>
      </c>
      <c r="J22" s="291" t="s">
        <v>180</v>
      </c>
      <c r="K22" s="228">
        <v>4</v>
      </c>
      <c r="L22" s="223">
        <v>78.38</v>
      </c>
      <c r="M22" s="222"/>
      <c r="N22" s="223"/>
      <c r="O22" s="426"/>
      <c r="P22" s="429"/>
      <c r="Q22" s="44">
        <f t="shared" si="2"/>
        <v>-3.155000000000001</v>
      </c>
      <c r="R22" s="15">
        <f t="shared" si="1"/>
        <v>-59</v>
      </c>
    </row>
    <row r="23" spans="1:18" s="5" customFormat="1" ht="67.5" customHeight="1">
      <c r="A23" s="271">
        <v>11</v>
      </c>
      <c r="B23" s="473">
        <v>110</v>
      </c>
      <c r="C23" s="199" t="s">
        <v>324</v>
      </c>
      <c r="D23" s="474">
        <v>1990</v>
      </c>
      <c r="E23" s="474" t="s">
        <v>263</v>
      </c>
      <c r="F23" s="275"/>
      <c r="G23" s="172" t="s">
        <v>404</v>
      </c>
      <c r="H23" s="172" t="s">
        <v>405</v>
      </c>
      <c r="I23" s="172" t="s">
        <v>327</v>
      </c>
      <c r="J23" s="291" t="s">
        <v>328</v>
      </c>
      <c r="K23" s="228">
        <v>4</v>
      </c>
      <c r="L23" s="223">
        <v>79.55</v>
      </c>
      <c r="M23" s="222"/>
      <c r="N23" s="223"/>
      <c r="O23" s="426"/>
      <c r="P23" s="429"/>
      <c r="Q23" s="44">
        <f t="shared" si="2"/>
        <v>-2.8625000000000007</v>
      </c>
      <c r="R23" s="15">
        <f t="shared" si="1"/>
        <v>-59</v>
      </c>
    </row>
    <row r="24" spans="1:18" s="5" customFormat="1" ht="67.5" customHeight="1">
      <c r="A24" s="271">
        <v>12</v>
      </c>
      <c r="B24" s="473">
        <v>100</v>
      </c>
      <c r="C24" s="199" t="s">
        <v>319</v>
      </c>
      <c r="D24" s="474">
        <v>1956</v>
      </c>
      <c r="E24" s="474" t="s">
        <v>263</v>
      </c>
      <c r="F24" s="275"/>
      <c r="G24" s="172" t="s">
        <v>403</v>
      </c>
      <c r="H24" s="172"/>
      <c r="I24" s="172" t="s">
        <v>321</v>
      </c>
      <c r="J24" s="291" t="s">
        <v>322</v>
      </c>
      <c r="K24" s="228">
        <v>4</v>
      </c>
      <c r="L24" s="223">
        <v>83.31</v>
      </c>
      <c r="M24" s="222"/>
      <c r="N24" s="223"/>
      <c r="O24" s="426"/>
      <c r="P24" s="429"/>
      <c r="Q24" s="44">
        <f t="shared" si="2"/>
        <v>-1.9224999999999994</v>
      </c>
      <c r="R24" s="15">
        <f t="shared" si="1"/>
        <v>-59</v>
      </c>
    </row>
    <row r="25" spans="1:18" s="5" customFormat="1" ht="67.5" customHeight="1">
      <c r="A25" s="271">
        <v>13</v>
      </c>
      <c r="B25" s="473">
        <v>99</v>
      </c>
      <c r="C25" s="199" t="s">
        <v>161</v>
      </c>
      <c r="D25" s="474">
        <v>1971</v>
      </c>
      <c r="E25" s="474" t="s">
        <v>517</v>
      </c>
      <c r="F25" s="275"/>
      <c r="G25" s="172" t="s">
        <v>189</v>
      </c>
      <c r="H25" s="172"/>
      <c r="I25" s="172" t="s">
        <v>86</v>
      </c>
      <c r="J25" s="291" t="s">
        <v>97</v>
      </c>
      <c r="K25" s="228">
        <v>12</v>
      </c>
      <c r="L25" s="223">
        <v>80.68</v>
      </c>
      <c r="M25" s="222"/>
      <c r="N25" s="223"/>
      <c r="O25" s="426"/>
      <c r="P25" s="429"/>
      <c r="Q25" s="44">
        <f t="shared" si="2"/>
        <v>-2.5799999999999983</v>
      </c>
      <c r="R25" s="15">
        <f t="shared" si="1"/>
        <v>-59</v>
      </c>
    </row>
    <row r="26" spans="1:18" s="5" customFormat="1" ht="67.5" customHeight="1">
      <c r="A26" s="271">
        <v>14</v>
      </c>
      <c r="B26" s="473">
        <v>50</v>
      </c>
      <c r="C26" s="199" t="s">
        <v>103</v>
      </c>
      <c r="D26" s="474">
        <v>1987</v>
      </c>
      <c r="E26" s="474" t="s">
        <v>517</v>
      </c>
      <c r="F26" s="275"/>
      <c r="G26" s="172" t="s">
        <v>399</v>
      </c>
      <c r="H26" s="172"/>
      <c r="I26" s="172" t="s">
        <v>186</v>
      </c>
      <c r="J26" s="291" t="s">
        <v>104</v>
      </c>
      <c r="K26" s="228">
        <v>16</v>
      </c>
      <c r="L26" s="223">
        <v>84.73</v>
      </c>
      <c r="M26" s="222"/>
      <c r="N26" s="223"/>
      <c r="O26" s="426"/>
      <c r="P26" s="429"/>
      <c r="Q26" s="44">
        <f t="shared" si="2"/>
        <v>-1.567499999999999</v>
      </c>
      <c r="R26" s="15">
        <f t="shared" si="1"/>
        <v>-59</v>
      </c>
    </row>
    <row r="27" spans="1:18" s="5" customFormat="1" ht="67.5" customHeight="1" thickBot="1">
      <c r="A27" s="791">
        <v>15</v>
      </c>
      <c r="B27" s="476">
        <v>44</v>
      </c>
      <c r="C27" s="477" t="s">
        <v>125</v>
      </c>
      <c r="D27" s="478">
        <v>1974</v>
      </c>
      <c r="E27" s="478" t="s">
        <v>517</v>
      </c>
      <c r="F27" s="452"/>
      <c r="G27" s="455" t="s">
        <v>406</v>
      </c>
      <c r="H27" s="455"/>
      <c r="I27" s="455" t="s">
        <v>160</v>
      </c>
      <c r="J27" s="479" t="s">
        <v>88</v>
      </c>
      <c r="K27" s="442">
        <v>20</v>
      </c>
      <c r="L27" s="416">
        <v>90.75</v>
      </c>
      <c r="M27" s="415"/>
      <c r="N27" s="416"/>
      <c r="O27" s="431"/>
      <c r="P27" s="427"/>
      <c r="Q27" s="44">
        <f t="shared" si="2"/>
        <v>-0.0625</v>
      </c>
      <c r="R27" s="15">
        <f t="shared" si="1"/>
        <v>-59</v>
      </c>
    </row>
    <row r="28" spans="1:13" s="3" customFormat="1" ht="47.25" customHeight="1">
      <c r="A28" s="14"/>
      <c r="B28" s="14"/>
      <c r="C28" s="6"/>
      <c r="E28" s="25"/>
      <c r="F28" s="25"/>
      <c r="G28" s="18" t="s">
        <v>15</v>
      </c>
      <c r="H28" s="16"/>
      <c r="I28" s="20"/>
      <c r="J28" s="18" t="s">
        <v>57</v>
      </c>
      <c r="L28" s="14"/>
      <c r="M28" s="14"/>
    </row>
    <row r="29" spans="1:13" s="3" customFormat="1" ht="9.75" customHeight="1">
      <c r="A29" s="14"/>
      <c r="B29" s="14"/>
      <c r="C29" s="6"/>
      <c r="E29" s="16"/>
      <c r="F29" s="16"/>
      <c r="G29" s="16"/>
      <c r="H29" s="16"/>
      <c r="I29" s="20"/>
      <c r="J29" s="21"/>
      <c r="L29" s="14"/>
      <c r="M29" s="14"/>
    </row>
    <row r="30" spans="1:13" s="3" customFormat="1" ht="30" customHeight="1">
      <c r="A30" s="14"/>
      <c r="B30" s="14"/>
      <c r="C30" s="6"/>
      <c r="E30" s="25"/>
      <c r="F30" s="25"/>
      <c r="G30" s="18" t="s">
        <v>2</v>
      </c>
      <c r="H30" s="16"/>
      <c r="I30" s="20"/>
      <c r="J30" s="18" t="s">
        <v>21</v>
      </c>
      <c r="L30" s="14"/>
      <c r="M30" s="14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29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P9:P11"/>
    <mergeCell ref="K10:L10"/>
    <mergeCell ref="M10:N10"/>
    <mergeCell ref="G9:G11"/>
    <mergeCell ref="H9:H11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view="pageBreakPreview" zoomScale="41" zoomScaleNormal="61" zoomScaleSheetLayoutView="41" zoomScalePageLayoutView="0" workbookViewId="0" topLeftCell="A16">
      <selection activeCell="F18" sqref="F18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46.00390625" style="1" customWidth="1"/>
    <col min="10" max="10" width="41.7109375" style="1" customWidth="1"/>
    <col min="11" max="14" width="15.28125" style="1" customWidth="1"/>
    <col min="15" max="15" width="16.57421875" style="1" customWidth="1"/>
    <col min="16" max="16" width="18.8515625" style="1" customWidth="1"/>
    <col min="17" max="17" width="15.140625" style="1" customWidth="1"/>
    <col min="18" max="18" width="19.7109375" style="1" customWidth="1"/>
    <col min="19" max="20" width="14.8515625" style="1" customWidth="1"/>
    <col min="21" max="21" width="15.28125" style="1" customWidth="1"/>
    <col min="22" max="16384" width="9.140625" style="1" customWidth="1"/>
  </cols>
  <sheetData>
    <row r="1" spans="1:20" ht="107.2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7"/>
      <c r="P1" s="587"/>
      <c r="Q1" s="588"/>
      <c r="R1" s="588"/>
      <c r="S1" s="588"/>
      <c r="T1" s="588"/>
    </row>
    <row r="2" spans="1:20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7"/>
      <c r="P2" s="587"/>
      <c r="Q2" s="588"/>
      <c r="R2" s="588"/>
      <c r="S2" s="588"/>
      <c r="T2" s="588"/>
    </row>
    <row r="3" spans="1:20" s="3" customFormat="1" ht="33.7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  <c r="P3" s="590"/>
      <c r="Q3" s="591"/>
      <c r="R3" s="591"/>
      <c r="S3" s="592"/>
      <c r="T3" s="592"/>
    </row>
    <row r="4" spans="1:20" s="3" customFormat="1" ht="33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90"/>
      <c r="P4" s="590"/>
      <c r="Q4" s="591"/>
      <c r="R4" s="591"/>
      <c r="S4" s="592"/>
      <c r="T4" s="592"/>
    </row>
    <row r="5" spans="1:20" s="3" customFormat="1" ht="36.75" customHeight="1">
      <c r="A5" s="589" t="s">
        <v>407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90"/>
      <c r="P5" s="590"/>
      <c r="Q5" s="591"/>
      <c r="R5" s="591"/>
      <c r="S5" s="592"/>
      <c r="T5" s="592"/>
    </row>
    <row r="6" spans="1:20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90"/>
      <c r="P6" s="590"/>
      <c r="Q6" s="591"/>
      <c r="R6" s="591"/>
      <c r="S6" s="592"/>
      <c r="T6" s="592"/>
    </row>
    <row r="7" spans="1:20" s="3" customFormat="1" ht="31.5" customHeight="1" thickBot="1">
      <c r="A7" s="593" t="s">
        <v>34</v>
      </c>
      <c r="B7" s="594"/>
      <c r="C7" s="166" t="s">
        <v>35</v>
      </c>
      <c r="D7" s="572" t="s">
        <v>37</v>
      </c>
      <c r="E7" s="573"/>
      <c r="F7" s="574"/>
      <c r="G7" s="575"/>
      <c r="H7" s="599" t="s">
        <v>61</v>
      </c>
      <c r="I7" s="600"/>
      <c r="J7" s="572" t="s">
        <v>62</v>
      </c>
      <c r="K7" s="573"/>
      <c r="L7" s="573"/>
      <c r="M7" s="573"/>
      <c r="N7" s="573"/>
      <c r="O7" s="601"/>
      <c r="P7" s="601"/>
      <c r="Q7" s="601"/>
      <c r="R7" s="601"/>
      <c r="S7" s="601"/>
      <c r="T7" s="602"/>
    </row>
    <row r="8" spans="1:20" s="3" customFormat="1" ht="46.5" customHeight="1" thickBot="1">
      <c r="A8" s="597" t="s">
        <v>33</v>
      </c>
      <c r="B8" s="598"/>
      <c r="C8" s="167" t="s">
        <v>36</v>
      </c>
      <c r="D8" s="580" t="s">
        <v>127</v>
      </c>
      <c r="E8" s="581"/>
      <c r="F8" s="582"/>
      <c r="G8" s="583"/>
      <c r="H8" s="584"/>
      <c r="I8" s="585"/>
      <c r="J8" s="603" t="s">
        <v>408</v>
      </c>
      <c r="K8" s="604"/>
      <c r="L8" s="604"/>
      <c r="M8" s="604"/>
      <c r="N8" s="604"/>
      <c r="O8" s="605"/>
      <c r="P8" s="605"/>
      <c r="Q8" s="605"/>
      <c r="R8" s="605"/>
      <c r="S8" s="605"/>
      <c r="T8" s="606"/>
    </row>
    <row r="9" spans="1:20" s="4" customFormat="1" ht="27.75" customHeight="1" thickBot="1">
      <c r="A9" s="626" t="s">
        <v>14</v>
      </c>
      <c r="B9" s="578" t="s">
        <v>4</v>
      </c>
      <c r="C9" s="578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2" t="s">
        <v>17</v>
      </c>
      <c r="J9" s="624" t="s">
        <v>19</v>
      </c>
      <c r="K9" s="612" t="s">
        <v>11</v>
      </c>
      <c r="L9" s="613"/>
      <c r="M9" s="613"/>
      <c r="N9" s="613"/>
      <c r="O9" s="613"/>
      <c r="P9" s="613"/>
      <c r="Q9" s="613"/>
      <c r="R9" s="496"/>
      <c r="S9" s="607" t="s">
        <v>197</v>
      </c>
      <c r="T9" s="576" t="s">
        <v>60</v>
      </c>
    </row>
    <row r="10" spans="1:21" s="5" customFormat="1" ht="56.25" customHeight="1" thickBot="1">
      <c r="A10" s="627"/>
      <c r="B10" s="579"/>
      <c r="C10" s="579"/>
      <c r="D10" s="596"/>
      <c r="E10" s="596"/>
      <c r="F10" s="579"/>
      <c r="G10" s="596"/>
      <c r="H10" s="621"/>
      <c r="I10" s="623"/>
      <c r="J10" s="625"/>
      <c r="K10" s="305" t="s">
        <v>416</v>
      </c>
      <c r="L10" s="306" t="s">
        <v>417</v>
      </c>
      <c r="M10" s="306" t="s">
        <v>418</v>
      </c>
      <c r="N10" s="307" t="s">
        <v>419</v>
      </c>
      <c r="O10" s="309" t="s">
        <v>138</v>
      </c>
      <c r="P10" s="308" t="s">
        <v>13</v>
      </c>
      <c r="Q10" s="173" t="s">
        <v>140</v>
      </c>
      <c r="R10" s="168" t="s">
        <v>139</v>
      </c>
      <c r="S10" s="608"/>
      <c r="T10" s="577"/>
      <c r="U10" s="93">
        <v>86</v>
      </c>
    </row>
    <row r="11" spans="1:21" s="5" customFormat="1" ht="34.5" customHeight="1" thickBot="1">
      <c r="A11" s="609" t="s">
        <v>108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1"/>
      <c r="U11" s="93"/>
    </row>
    <row r="12" spans="1:21" s="5" customFormat="1" ht="103.5" customHeight="1">
      <c r="A12" s="258">
        <v>1</v>
      </c>
      <c r="B12" s="260">
        <v>5</v>
      </c>
      <c r="C12" s="288" t="s">
        <v>193</v>
      </c>
      <c r="D12" s="103">
        <v>2001</v>
      </c>
      <c r="E12" s="103" t="s">
        <v>20</v>
      </c>
      <c r="F12" s="279"/>
      <c r="G12" s="163" t="s">
        <v>238</v>
      </c>
      <c r="H12" s="285" t="s">
        <v>239</v>
      </c>
      <c r="I12" s="178" t="s">
        <v>116</v>
      </c>
      <c r="J12" s="300" t="s">
        <v>142</v>
      </c>
      <c r="K12" s="315">
        <v>7.7</v>
      </c>
      <c r="L12" s="316">
        <v>8</v>
      </c>
      <c r="M12" s="316">
        <v>7.5</v>
      </c>
      <c r="N12" s="320">
        <v>7.2</v>
      </c>
      <c r="O12" s="312">
        <f>(K12+L12+M12+N12)/4</f>
        <v>7.6</v>
      </c>
      <c r="P12" s="310">
        <v>75.38</v>
      </c>
      <c r="Q12" s="204">
        <v>0</v>
      </c>
      <c r="R12" s="54">
        <v>7.6</v>
      </c>
      <c r="S12" s="120"/>
      <c r="T12" s="156"/>
      <c r="U12" s="44">
        <f>(P12-$U$10)*0.1</f>
        <v>-1.0620000000000005</v>
      </c>
    </row>
    <row r="13" spans="1:21" s="5" customFormat="1" ht="103.5" customHeight="1">
      <c r="A13" s="95">
        <v>2</v>
      </c>
      <c r="B13" s="242">
        <v>59</v>
      </c>
      <c r="C13" s="33" t="s">
        <v>414</v>
      </c>
      <c r="D13" s="97">
        <v>2004</v>
      </c>
      <c r="E13" s="97" t="s">
        <v>94</v>
      </c>
      <c r="F13" s="246"/>
      <c r="G13" s="164" t="s">
        <v>241</v>
      </c>
      <c r="H13" s="170"/>
      <c r="I13" s="205" t="s">
        <v>242</v>
      </c>
      <c r="J13" s="94" t="s">
        <v>243</v>
      </c>
      <c r="K13" s="317">
        <v>6.6</v>
      </c>
      <c r="L13" s="318">
        <v>8</v>
      </c>
      <c r="M13" s="318">
        <v>7.4</v>
      </c>
      <c r="N13" s="321">
        <v>7</v>
      </c>
      <c r="O13" s="313">
        <f>(K13+L13+M13+N13)/4</f>
        <v>7.25</v>
      </c>
      <c r="P13" s="311">
        <v>67.86</v>
      </c>
      <c r="Q13" s="58">
        <v>0</v>
      </c>
      <c r="R13" s="56">
        <v>7.25</v>
      </c>
      <c r="S13" s="211"/>
      <c r="T13" s="157"/>
      <c r="U13" s="44">
        <f>(P13-$U$10)*0.1</f>
        <v>-1.814</v>
      </c>
    </row>
    <row r="14" spans="1:21" s="5" customFormat="1" ht="103.5" customHeight="1">
      <c r="A14" s="95">
        <v>3</v>
      </c>
      <c r="B14" s="242">
        <v>14</v>
      </c>
      <c r="C14" s="33" t="s">
        <v>415</v>
      </c>
      <c r="D14" s="97">
        <v>2005</v>
      </c>
      <c r="E14" s="97" t="s">
        <v>20</v>
      </c>
      <c r="F14" s="246"/>
      <c r="G14" s="164" t="s">
        <v>240</v>
      </c>
      <c r="H14" s="170"/>
      <c r="I14" s="205" t="s">
        <v>144</v>
      </c>
      <c r="J14" s="94" t="s">
        <v>115</v>
      </c>
      <c r="K14" s="317">
        <v>6.8</v>
      </c>
      <c r="L14" s="318">
        <v>8</v>
      </c>
      <c r="M14" s="318">
        <v>8</v>
      </c>
      <c r="N14" s="321">
        <v>7</v>
      </c>
      <c r="O14" s="313">
        <f>(K14+L14+M14+N14)/4</f>
        <v>7.45</v>
      </c>
      <c r="P14" s="311">
        <v>64.26</v>
      </c>
      <c r="Q14" s="175">
        <v>0.5</v>
      </c>
      <c r="R14" s="56">
        <f>O14-Q14</f>
        <v>6.95</v>
      </c>
      <c r="S14" s="118"/>
      <c r="T14" s="157"/>
      <c r="U14" s="44">
        <f>(P14-$U$10)*0.1</f>
        <v>-2.1739999999999995</v>
      </c>
    </row>
    <row r="15" spans="1:21" s="5" customFormat="1" ht="103.5" customHeight="1" thickBot="1">
      <c r="A15" s="95">
        <v>4</v>
      </c>
      <c r="B15" s="242">
        <v>15</v>
      </c>
      <c r="C15" s="33" t="s">
        <v>124</v>
      </c>
      <c r="D15" s="97"/>
      <c r="E15" s="97" t="s">
        <v>20</v>
      </c>
      <c r="F15" s="246"/>
      <c r="G15" s="164" t="s">
        <v>146</v>
      </c>
      <c r="H15" s="170"/>
      <c r="I15" s="205" t="s">
        <v>144</v>
      </c>
      <c r="J15" s="94" t="s">
        <v>115</v>
      </c>
      <c r="K15" s="317">
        <v>6</v>
      </c>
      <c r="L15" s="318">
        <v>6.5</v>
      </c>
      <c r="M15" s="318">
        <v>6</v>
      </c>
      <c r="N15" s="321">
        <v>5</v>
      </c>
      <c r="O15" s="313">
        <f>(K15+L15+M15+N15)/4</f>
        <v>5.875</v>
      </c>
      <c r="P15" s="311">
        <v>85.11</v>
      </c>
      <c r="Q15" s="58">
        <v>1</v>
      </c>
      <c r="R15" s="56">
        <v>4.88</v>
      </c>
      <c r="S15" s="118"/>
      <c r="T15" s="157"/>
      <c r="U15" s="44">
        <f aca="true" t="shared" si="0" ref="U15:U22">(P15-$U$10)*0.1</f>
        <v>-0.08900000000000007</v>
      </c>
    </row>
    <row r="16" spans="1:21" s="5" customFormat="1" ht="34.5" customHeight="1" thickBot="1">
      <c r="A16" s="609" t="s">
        <v>107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1"/>
      <c r="U16" s="93"/>
    </row>
    <row r="17" spans="1:21" s="5" customFormat="1" ht="105" customHeight="1">
      <c r="A17" s="95">
        <v>1</v>
      </c>
      <c r="B17" s="242">
        <v>22</v>
      </c>
      <c r="C17" s="33" t="s">
        <v>195</v>
      </c>
      <c r="D17" s="97"/>
      <c r="E17" s="97" t="s">
        <v>7</v>
      </c>
      <c r="F17" s="246"/>
      <c r="G17" s="164" t="s">
        <v>152</v>
      </c>
      <c r="H17" s="170"/>
      <c r="I17" s="205" t="s">
        <v>144</v>
      </c>
      <c r="J17" s="94" t="s">
        <v>115</v>
      </c>
      <c r="K17" s="325">
        <v>7.6</v>
      </c>
      <c r="L17" s="316">
        <v>8.2</v>
      </c>
      <c r="M17" s="316">
        <v>8.1</v>
      </c>
      <c r="N17" s="320">
        <v>7.7</v>
      </c>
      <c r="O17" s="312">
        <f>(K17+L17+M17+N17)/4</f>
        <v>7.8999999999999995</v>
      </c>
      <c r="P17" s="310">
        <v>70.57</v>
      </c>
      <c r="Q17" s="323">
        <v>0</v>
      </c>
      <c r="R17" s="54">
        <v>7.9</v>
      </c>
      <c r="S17" s="120"/>
      <c r="T17" s="156"/>
      <c r="U17" s="44">
        <f>(P17-$U$10)*0.1</f>
        <v>-1.5430000000000008</v>
      </c>
    </row>
    <row r="18" spans="1:21" s="5" customFormat="1" ht="105" customHeight="1">
      <c r="A18" s="95">
        <v>2</v>
      </c>
      <c r="B18" s="242">
        <v>81</v>
      </c>
      <c r="C18" s="31" t="s">
        <v>411</v>
      </c>
      <c r="D18" s="121"/>
      <c r="E18" s="121" t="s">
        <v>7</v>
      </c>
      <c r="F18" s="250"/>
      <c r="G18" s="172" t="s">
        <v>296</v>
      </c>
      <c r="H18" s="286"/>
      <c r="I18" s="236" t="s">
        <v>250</v>
      </c>
      <c r="J18" s="301" t="s">
        <v>251</v>
      </c>
      <c r="K18" s="326">
        <v>7.2</v>
      </c>
      <c r="L18" s="318">
        <v>8</v>
      </c>
      <c r="M18" s="318">
        <v>8.1</v>
      </c>
      <c r="N18" s="321">
        <v>7</v>
      </c>
      <c r="O18" s="313">
        <f>(K18+L18+M18+N18)/4</f>
        <v>7.574999999999999</v>
      </c>
      <c r="P18" s="311">
        <v>63</v>
      </c>
      <c r="Q18" s="175">
        <v>0</v>
      </c>
      <c r="R18" s="56">
        <v>7.58</v>
      </c>
      <c r="S18" s="118"/>
      <c r="T18" s="157"/>
      <c r="U18" s="44">
        <f>(P18-$U$10)*0.1</f>
        <v>-2.3000000000000003</v>
      </c>
    </row>
    <row r="19" spans="1:21" s="5" customFormat="1" ht="105" customHeight="1">
      <c r="A19" s="95">
        <v>3</v>
      </c>
      <c r="B19" s="242">
        <v>4</v>
      </c>
      <c r="C19" s="33" t="s">
        <v>123</v>
      </c>
      <c r="D19" s="97"/>
      <c r="E19" s="97" t="s">
        <v>7</v>
      </c>
      <c r="F19" s="246"/>
      <c r="G19" s="164" t="s">
        <v>244</v>
      </c>
      <c r="H19" s="170"/>
      <c r="I19" s="205" t="s">
        <v>116</v>
      </c>
      <c r="J19" s="94" t="s">
        <v>142</v>
      </c>
      <c r="K19" s="326">
        <v>7.4</v>
      </c>
      <c r="L19" s="318">
        <v>8</v>
      </c>
      <c r="M19" s="318">
        <v>7.5</v>
      </c>
      <c r="N19" s="321">
        <v>7.2</v>
      </c>
      <c r="O19" s="313">
        <f>(K19+L19+M19+N19)/4</f>
        <v>7.5249999999999995</v>
      </c>
      <c r="P19" s="311">
        <v>74.39</v>
      </c>
      <c r="Q19" s="175">
        <v>0</v>
      </c>
      <c r="R19" s="56">
        <v>7.53</v>
      </c>
      <c r="S19" s="118"/>
      <c r="T19" s="157"/>
      <c r="U19" s="44">
        <f t="shared" si="0"/>
        <v>-1.161</v>
      </c>
    </row>
    <row r="20" spans="1:21" s="5" customFormat="1" ht="105" customHeight="1">
      <c r="A20" s="95">
        <v>4</v>
      </c>
      <c r="B20" s="242">
        <v>12</v>
      </c>
      <c r="C20" s="33" t="s">
        <v>196</v>
      </c>
      <c r="D20" s="97"/>
      <c r="E20" s="97" t="s">
        <v>7</v>
      </c>
      <c r="F20" s="246"/>
      <c r="G20" s="164" t="s">
        <v>149</v>
      </c>
      <c r="H20" s="170"/>
      <c r="I20" s="205" t="s">
        <v>144</v>
      </c>
      <c r="J20" s="94" t="s">
        <v>115</v>
      </c>
      <c r="K20" s="326">
        <v>7.4</v>
      </c>
      <c r="L20" s="318">
        <v>7.7</v>
      </c>
      <c r="M20" s="318">
        <v>7.5</v>
      </c>
      <c r="N20" s="321">
        <v>7.4</v>
      </c>
      <c r="O20" s="313">
        <f>(K20+L20+M20+N20)/4</f>
        <v>7.5</v>
      </c>
      <c r="P20" s="311">
        <v>69.57</v>
      </c>
      <c r="Q20" s="175">
        <v>0.5</v>
      </c>
      <c r="R20" s="56">
        <v>7</v>
      </c>
      <c r="S20" s="119"/>
      <c r="T20" s="157"/>
      <c r="U20" s="44">
        <f t="shared" si="0"/>
        <v>-1.6430000000000007</v>
      </c>
    </row>
    <row r="21" spans="1:21" s="5" customFormat="1" ht="105" customHeight="1">
      <c r="A21" s="95"/>
      <c r="B21" s="242">
        <v>52</v>
      </c>
      <c r="C21" s="33" t="s">
        <v>410</v>
      </c>
      <c r="D21" s="97"/>
      <c r="E21" s="97" t="s">
        <v>7</v>
      </c>
      <c r="F21" s="246"/>
      <c r="G21" s="164" t="s">
        <v>248</v>
      </c>
      <c r="H21" s="170"/>
      <c r="I21" s="205" t="s">
        <v>249</v>
      </c>
      <c r="J21" s="94" t="s">
        <v>234</v>
      </c>
      <c r="K21" s="614" t="s">
        <v>109</v>
      </c>
      <c r="L21" s="615"/>
      <c r="M21" s="615"/>
      <c r="N21" s="616"/>
      <c r="O21" s="313"/>
      <c r="P21" s="311"/>
      <c r="Q21" s="175"/>
      <c r="R21" s="56"/>
      <c r="S21" s="119"/>
      <c r="T21" s="157"/>
      <c r="U21" s="44">
        <f>(P21-$U$10)*0.1</f>
        <v>-8.6</v>
      </c>
    </row>
    <row r="22" spans="1:21" s="5" customFormat="1" ht="105" customHeight="1" thickBot="1">
      <c r="A22" s="259" t="s">
        <v>412</v>
      </c>
      <c r="B22" s="268">
        <v>38</v>
      </c>
      <c r="C22" s="69" t="s">
        <v>413</v>
      </c>
      <c r="D22" s="101">
        <v>1973</v>
      </c>
      <c r="E22" s="101"/>
      <c r="F22" s="280"/>
      <c r="G22" s="165" t="s">
        <v>247</v>
      </c>
      <c r="H22" s="287"/>
      <c r="I22" s="212" t="s">
        <v>90</v>
      </c>
      <c r="J22" s="213" t="s">
        <v>8</v>
      </c>
      <c r="K22" s="617" t="s">
        <v>111</v>
      </c>
      <c r="L22" s="618"/>
      <c r="M22" s="618"/>
      <c r="N22" s="619"/>
      <c r="O22" s="314"/>
      <c r="P22" s="324"/>
      <c r="Q22" s="328">
        <v>3</v>
      </c>
      <c r="R22" s="63"/>
      <c r="S22" s="281"/>
      <c r="T22" s="201"/>
      <c r="U22" s="44">
        <f t="shared" si="0"/>
        <v>-8.6</v>
      </c>
    </row>
    <row r="23" spans="1:21" s="5" customFormat="1" ht="134.25" customHeight="1" hidden="1">
      <c r="A23" s="65"/>
      <c r="B23" s="23">
        <v>30</v>
      </c>
      <c r="C23" s="38" t="s">
        <v>25</v>
      </c>
      <c r="D23" s="34"/>
      <c r="E23" s="35"/>
      <c r="F23" s="35"/>
      <c r="G23" s="38" t="s">
        <v>29</v>
      </c>
      <c r="H23" s="39"/>
      <c r="I23" s="33" t="s">
        <v>26</v>
      </c>
      <c r="J23" s="42" t="s">
        <v>8</v>
      </c>
      <c r="K23" s="303"/>
      <c r="L23" s="303"/>
      <c r="M23" s="303"/>
      <c r="N23" s="303"/>
      <c r="O23" s="55"/>
      <c r="P23" s="57"/>
      <c r="Q23" s="58"/>
      <c r="R23" s="56"/>
      <c r="S23" s="75"/>
      <c r="T23" s="75"/>
      <c r="U23" s="44">
        <f>(P28-$U$10)/4</f>
        <v>-21.5</v>
      </c>
    </row>
    <row r="24" spans="1:21" s="5" customFormat="1" ht="134.25" customHeight="1" hidden="1">
      <c r="A24" s="52"/>
      <c r="B24" s="22">
        <v>31</v>
      </c>
      <c r="C24" s="32" t="s">
        <v>30</v>
      </c>
      <c r="D24" s="27"/>
      <c r="E24" s="29" t="s">
        <v>7</v>
      </c>
      <c r="F24" s="29"/>
      <c r="G24" s="32" t="s">
        <v>24</v>
      </c>
      <c r="H24" s="28"/>
      <c r="I24" s="31" t="s">
        <v>26</v>
      </c>
      <c r="J24" s="41" t="s">
        <v>8</v>
      </c>
      <c r="K24" s="303"/>
      <c r="L24" s="303"/>
      <c r="M24" s="303"/>
      <c r="N24" s="303"/>
      <c r="O24" s="55"/>
      <c r="P24" s="57"/>
      <c r="Q24" s="58"/>
      <c r="R24" s="56"/>
      <c r="S24" s="75"/>
      <c r="T24" s="75"/>
      <c r="U24" s="44">
        <f>(P30-$U$10)/4</f>
        <v>-21.5</v>
      </c>
    </row>
    <row r="25" spans="1:21" s="5" customFormat="1" ht="134.25" customHeight="1" hidden="1" thickBot="1">
      <c r="A25" s="64"/>
      <c r="B25" s="24">
        <v>28</v>
      </c>
      <c r="C25" s="66" t="s">
        <v>31</v>
      </c>
      <c r="D25" s="37"/>
      <c r="E25" s="43" t="s">
        <v>20</v>
      </c>
      <c r="F25" s="43"/>
      <c r="G25" s="66" t="s">
        <v>27</v>
      </c>
      <c r="H25" s="68"/>
      <c r="I25" s="69" t="s">
        <v>26</v>
      </c>
      <c r="J25" s="67" t="s">
        <v>28</v>
      </c>
      <c r="K25" s="304"/>
      <c r="L25" s="304"/>
      <c r="M25" s="304"/>
      <c r="N25" s="304"/>
      <c r="O25" s="60"/>
      <c r="P25" s="61"/>
      <c r="Q25" s="62"/>
      <c r="R25" s="63"/>
      <c r="S25" s="75"/>
      <c r="T25" s="75"/>
      <c r="U25" s="44">
        <f>(P32-$U$10)/4</f>
        <v>-21.5</v>
      </c>
    </row>
    <row r="26" spans="1:17" s="4" customFormat="1" ht="8.25" customHeight="1">
      <c r="A26" s="7"/>
      <c r="B26" s="8"/>
      <c r="C26" s="9"/>
      <c r="D26" s="10"/>
      <c r="E26" s="10"/>
      <c r="F26" s="10"/>
      <c r="G26" s="11"/>
      <c r="H26" s="11"/>
      <c r="I26" s="11"/>
      <c r="J26" s="12"/>
      <c r="K26" s="12"/>
      <c r="L26" s="12"/>
      <c r="M26" s="12"/>
      <c r="N26" s="12"/>
      <c r="O26" s="13"/>
      <c r="P26" s="13"/>
      <c r="Q26" s="13"/>
    </row>
    <row r="27" spans="1:17" s="3" customFormat="1" ht="23.25" customHeight="1">
      <c r="A27" s="14"/>
      <c r="B27" s="14"/>
      <c r="C27" s="6"/>
      <c r="D27" s="18" t="s">
        <v>15</v>
      </c>
      <c r="F27" s="25"/>
      <c r="G27" s="25"/>
      <c r="H27" s="16"/>
      <c r="I27" s="20"/>
      <c r="K27" s="18"/>
      <c r="L27" s="18"/>
      <c r="M27" s="18" t="s">
        <v>57</v>
      </c>
      <c r="N27" s="18"/>
      <c r="P27" s="14"/>
      <c r="Q27" s="14"/>
    </row>
    <row r="28" spans="1:17" s="3" customFormat="1" ht="9.75" customHeight="1">
      <c r="A28" s="14"/>
      <c r="B28" s="14"/>
      <c r="C28" s="6"/>
      <c r="D28" s="16"/>
      <c r="F28" s="16"/>
      <c r="G28" s="16"/>
      <c r="H28" s="16"/>
      <c r="I28" s="20"/>
      <c r="K28" s="21"/>
      <c r="L28" s="21"/>
      <c r="M28" s="21"/>
      <c r="N28" s="21"/>
      <c r="P28" s="14"/>
      <c r="Q28" s="14"/>
    </row>
    <row r="29" spans="1:17" s="3" customFormat="1" ht="30" customHeight="1">
      <c r="A29" s="14"/>
      <c r="B29" s="14"/>
      <c r="C29" s="6"/>
      <c r="D29" s="18" t="s">
        <v>2</v>
      </c>
      <c r="F29" s="25"/>
      <c r="G29" s="25"/>
      <c r="H29" s="16"/>
      <c r="I29" s="20"/>
      <c r="K29" s="18"/>
      <c r="L29" s="18"/>
      <c r="M29" s="18" t="s">
        <v>21</v>
      </c>
      <c r="N29" s="18"/>
      <c r="P29" s="14"/>
      <c r="Q29" s="14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31">
    <mergeCell ref="A16:T16"/>
    <mergeCell ref="K9:R9"/>
    <mergeCell ref="K21:N21"/>
    <mergeCell ref="K22:N22"/>
    <mergeCell ref="A1:T1"/>
    <mergeCell ref="H9:H10"/>
    <mergeCell ref="I9:I10"/>
    <mergeCell ref="J9:J10"/>
    <mergeCell ref="A9:A10"/>
    <mergeCell ref="J7:T7"/>
    <mergeCell ref="C9:C10"/>
    <mergeCell ref="D9:D10"/>
    <mergeCell ref="J8:T8"/>
    <mergeCell ref="S9:S10"/>
    <mergeCell ref="A11:T11"/>
    <mergeCell ref="A7:B7"/>
    <mergeCell ref="B9:B10"/>
    <mergeCell ref="E9:E10"/>
    <mergeCell ref="G9:G10"/>
    <mergeCell ref="A8:B8"/>
    <mergeCell ref="H7:I7"/>
    <mergeCell ref="D7:G7"/>
    <mergeCell ref="T9:T10"/>
    <mergeCell ref="F9:F10"/>
    <mergeCell ref="D8:G8"/>
    <mergeCell ref="H8:I8"/>
    <mergeCell ref="A2:T2"/>
    <mergeCell ref="A3:T3"/>
    <mergeCell ref="A4:T4"/>
    <mergeCell ref="A5:T5"/>
    <mergeCell ref="A6:T6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view="pageBreakPreview" zoomScale="41" zoomScaleNormal="61" zoomScaleSheetLayoutView="41" zoomScalePageLayoutView="0" workbookViewId="0" topLeftCell="A7">
      <selection activeCell="M16" sqref="M16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7.28125" style="1" customWidth="1"/>
    <col min="10" max="10" width="55.0039062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94.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5.2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90"/>
      <c r="L3" s="590"/>
      <c r="M3" s="591"/>
      <c r="N3" s="591"/>
      <c r="O3" s="592"/>
      <c r="P3" s="592"/>
    </row>
    <row r="4" spans="1:16" s="3" customFormat="1" ht="33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90"/>
      <c r="L4" s="590"/>
      <c r="M4" s="591"/>
      <c r="N4" s="591"/>
      <c r="O4" s="592"/>
      <c r="P4" s="592"/>
    </row>
    <row r="5" spans="1:16" s="3" customFormat="1" ht="33.75" customHeight="1">
      <c r="A5" s="589" t="s">
        <v>407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42" t="s">
        <v>61</v>
      </c>
      <c r="I7" s="643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36.75" customHeight="1" thickBot="1">
      <c r="A8" s="597" t="s">
        <v>43</v>
      </c>
      <c r="B8" s="598"/>
      <c r="C8" s="180" t="s">
        <v>36</v>
      </c>
      <c r="D8" s="651" t="s">
        <v>261</v>
      </c>
      <c r="E8" s="652"/>
      <c r="F8" s="653"/>
      <c r="G8" s="654"/>
      <c r="H8" s="584"/>
      <c r="I8" s="631"/>
      <c r="J8" s="632" t="s">
        <v>409</v>
      </c>
      <c r="K8" s="633"/>
      <c r="L8" s="633"/>
      <c r="M8" s="633"/>
      <c r="N8" s="633"/>
      <c r="O8" s="633"/>
      <c r="P8" s="634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33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22</v>
      </c>
      <c r="L10" s="641"/>
      <c r="M10" s="628" t="s">
        <v>23</v>
      </c>
      <c r="N10" s="629"/>
      <c r="O10" s="649"/>
      <c r="P10" s="638"/>
    </row>
    <row r="11" spans="1:18" s="5" customFormat="1" ht="27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57</v>
      </c>
      <c r="R11" s="93">
        <v>54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(L34-$Q$11)/4</f>
        <v>-14.25</v>
      </c>
      <c r="R12" s="15">
        <f>(N34-$R$11)/4</f>
        <v>-13.5</v>
      </c>
    </row>
    <row r="13" spans="1:18" s="5" customFormat="1" ht="32.25" customHeight="1" thickBot="1">
      <c r="A13" s="655" t="s">
        <v>422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7"/>
      <c r="Q13" s="44"/>
      <c r="R13" s="15"/>
    </row>
    <row r="14" spans="1:18" s="5" customFormat="1" ht="55.5" customHeight="1">
      <c r="A14" s="258">
        <v>1</v>
      </c>
      <c r="B14" s="260">
        <v>59</v>
      </c>
      <c r="C14" s="302" t="s">
        <v>299</v>
      </c>
      <c r="D14" s="263">
        <v>2004</v>
      </c>
      <c r="E14" s="263" t="s">
        <v>94</v>
      </c>
      <c r="F14" s="264"/>
      <c r="G14" s="163" t="s">
        <v>241</v>
      </c>
      <c r="H14" s="285"/>
      <c r="I14" s="296" t="s">
        <v>242</v>
      </c>
      <c r="J14" s="206" t="s">
        <v>243</v>
      </c>
      <c r="K14" s="53">
        <v>0</v>
      </c>
      <c r="L14" s="77">
        <v>45.99</v>
      </c>
      <c r="M14" s="89">
        <v>0</v>
      </c>
      <c r="N14" s="54">
        <v>35.65</v>
      </c>
      <c r="O14" s="130"/>
      <c r="P14" s="156"/>
      <c r="Q14" s="44">
        <f aca="true" t="shared" si="0" ref="Q14:Q23">(L14-$Q$11)/4</f>
        <v>-2.7524999999999995</v>
      </c>
      <c r="R14" s="15">
        <f aca="true" t="shared" si="1" ref="R14:R23">(N14-$R$11)/4</f>
        <v>-4.5875</v>
      </c>
    </row>
    <row r="15" spans="1:18" s="5" customFormat="1" ht="55.5" customHeight="1">
      <c r="A15" s="95">
        <v>2</v>
      </c>
      <c r="B15" s="242">
        <v>58</v>
      </c>
      <c r="C15" s="33" t="s">
        <v>156</v>
      </c>
      <c r="D15" s="99">
        <v>1986</v>
      </c>
      <c r="E15" s="99" t="s">
        <v>298</v>
      </c>
      <c r="F15" s="254"/>
      <c r="G15" s="205" t="s">
        <v>157</v>
      </c>
      <c r="H15" s="170"/>
      <c r="I15" s="174" t="s">
        <v>269</v>
      </c>
      <c r="J15" s="207" t="s">
        <v>158</v>
      </c>
      <c r="K15" s="55">
        <v>0</v>
      </c>
      <c r="L15" s="78">
        <v>43.43</v>
      </c>
      <c r="M15" s="90">
        <v>0</v>
      </c>
      <c r="N15" s="56">
        <v>37.03</v>
      </c>
      <c r="O15" s="131"/>
      <c r="P15" s="157"/>
      <c r="Q15" s="44">
        <f t="shared" si="0"/>
        <v>-3.3925</v>
      </c>
      <c r="R15" s="15">
        <f t="shared" si="1"/>
        <v>-4.2425</v>
      </c>
    </row>
    <row r="16" spans="1:18" s="5" customFormat="1" ht="55.5" customHeight="1">
      <c r="A16" s="95">
        <v>3</v>
      </c>
      <c r="B16" s="242">
        <v>33</v>
      </c>
      <c r="C16" s="33" t="s">
        <v>519</v>
      </c>
      <c r="D16" s="99">
        <v>1992</v>
      </c>
      <c r="E16" s="99" t="s">
        <v>94</v>
      </c>
      <c r="F16" s="254"/>
      <c r="G16" s="164" t="s">
        <v>268</v>
      </c>
      <c r="H16" s="170"/>
      <c r="I16" s="174" t="s">
        <v>153</v>
      </c>
      <c r="J16" s="207" t="s">
        <v>119</v>
      </c>
      <c r="K16" s="55">
        <v>0</v>
      </c>
      <c r="L16" s="78">
        <v>41.58</v>
      </c>
      <c r="M16" s="90">
        <v>0</v>
      </c>
      <c r="N16" s="56">
        <v>37.12</v>
      </c>
      <c r="O16" s="131"/>
      <c r="P16" s="157"/>
      <c r="Q16" s="44">
        <f t="shared" si="0"/>
        <v>-3.8550000000000004</v>
      </c>
      <c r="R16" s="15">
        <f t="shared" si="1"/>
        <v>-4.220000000000001</v>
      </c>
    </row>
    <row r="17" spans="1:18" s="5" customFormat="1" ht="55.5" customHeight="1">
      <c r="A17" s="95">
        <v>4</v>
      </c>
      <c r="B17" s="272">
        <v>5</v>
      </c>
      <c r="C17" s="31" t="s">
        <v>141</v>
      </c>
      <c r="D17" s="275">
        <v>2001</v>
      </c>
      <c r="E17" s="275" t="s">
        <v>20</v>
      </c>
      <c r="F17" s="276"/>
      <c r="G17" s="172" t="s">
        <v>238</v>
      </c>
      <c r="H17" s="286" t="s">
        <v>239</v>
      </c>
      <c r="I17" s="188" t="s">
        <v>116</v>
      </c>
      <c r="J17" s="210" t="s">
        <v>142</v>
      </c>
      <c r="K17" s="122">
        <v>0</v>
      </c>
      <c r="L17" s="123">
        <v>40.59</v>
      </c>
      <c r="M17" s="124">
        <v>0</v>
      </c>
      <c r="N17" s="125">
        <v>38.44</v>
      </c>
      <c r="O17" s="132"/>
      <c r="P17" s="158"/>
      <c r="Q17" s="44">
        <f t="shared" si="0"/>
        <v>-4.102499999999999</v>
      </c>
      <c r="R17" s="15">
        <f t="shared" si="1"/>
        <v>-3.8900000000000006</v>
      </c>
    </row>
    <row r="18" spans="1:18" s="5" customFormat="1" ht="55.5" customHeight="1">
      <c r="A18" s="95">
        <v>5</v>
      </c>
      <c r="B18" s="242">
        <v>96</v>
      </c>
      <c r="C18" s="33" t="s">
        <v>273</v>
      </c>
      <c r="D18" s="99">
        <v>1996</v>
      </c>
      <c r="E18" s="99"/>
      <c r="F18" s="254"/>
      <c r="G18" s="164" t="s">
        <v>274</v>
      </c>
      <c r="H18" s="170"/>
      <c r="I18" s="174" t="s">
        <v>86</v>
      </c>
      <c r="J18" s="207" t="s">
        <v>98</v>
      </c>
      <c r="K18" s="55">
        <v>0</v>
      </c>
      <c r="L18" s="78">
        <v>46.04</v>
      </c>
      <c r="M18" s="90">
        <v>0</v>
      </c>
      <c r="N18" s="56">
        <v>41.64</v>
      </c>
      <c r="O18" s="131"/>
      <c r="P18" s="157"/>
      <c r="Q18" s="44">
        <f t="shared" si="0"/>
        <v>-2.74</v>
      </c>
      <c r="R18" s="15">
        <f t="shared" si="1"/>
        <v>-3.09</v>
      </c>
    </row>
    <row r="19" spans="1:18" s="5" customFormat="1" ht="55.5" customHeight="1">
      <c r="A19" s="95">
        <v>6</v>
      </c>
      <c r="B19" s="242">
        <v>106</v>
      </c>
      <c r="C19" s="33" t="s">
        <v>162</v>
      </c>
      <c r="D19" s="99">
        <v>1973</v>
      </c>
      <c r="E19" s="99" t="s">
        <v>263</v>
      </c>
      <c r="F19" s="254"/>
      <c r="G19" s="164" t="s">
        <v>275</v>
      </c>
      <c r="H19" s="170"/>
      <c r="I19" s="174" t="s">
        <v>171</v>
      </c>
      <c r="J19" s="207" t="s">
        <v>8</v>
      </c>
      <c r="K19" s="55">
        <v>0</v>
      </c>
      <c r="L19" s="78">
        <v>48.71</v>
      </c>
      <c r="M19" s="90">
        <v>0</v>
      </c>
      <c r="N19" s="56">
        <v>47.06</v>
      </c>
      <c r="O19" s="131"/>
      <c r="P19" s="157"/>
      <c r="Q19" s="44">
        <f t="shared" si="0"/>
        <v>-2.0725</v>
      </c>
      <c r="R19" s="15">
        <f t="shared" si="1"/>
        <v>-1.7349999999999994</v>
      </c>
    </row>
    <row r="20" spans="1:18" s="5" customFormat="1" ht="55.5" customHeight="1">
      <c r="A20" s="95">
        <v>7</v>
      </c>
      <c r="B20" s="242">
        <v>1</v>
      </c>
      <c r="C20" s="33" t="s">
        <v>159</v>
      </c>
      <c r="D20" s="99">
        <v>1963</v>
      </c>
      <c r="E20" s="99" t="s">
        <v>263</v>
      </c>
      <c r="F20" s="254"/>
      <c r="G20" s="205" t="s">
        <v>264</v>
      </c>
      <c r="H20" s="170" t="s">
        <v>265</v>
      </c>
      <c r="I20" s="174" t="s">
        <v>421</v>
      </c>
      <c r="J20" s="207" t="s">
        <v>8</v>
      </c>
      <c r="K20" s="55">
        <v>0</v>
      </c>
      <c r="L20" s="78">
        <v>55.37</v>
      </c>
      <c r="M20" s="90">
        <v>4</v>
      </c>
      <c r="N20" s="56">
        <v>53.7</v>
      </c>
      <c r="O20" s="131"/>
      <c r="P20" s="157"/>
      <c r="Q20" s="44">
        <f t="shared" si="0"/>
        <v>-0.40750000000000064</v>
      </c>
      <c r="R20" s="15">
        <f t="shared" si="1"/>
        <v>-0.07499999999999929</v>
      </c>
    </row>
    <row r="21" spans="1:18" s="5" customFormat="1" ht="55.5" customHeight="1">
      <c r="A21" s="95">
        <v>8</v>
      </c>
      <c r="B21" s="242">
        <v>95</v>
      </c>
      <c r="C21" s="33" t="s">
        <v>98</v>
      </c>
      <c r="D21" s="99">
        <v>1984</v>
      </c>
      <c r="E21" s="99" t="s">
        <v>263</v>
      </c>
      <c r="F21" s="254"/>
      <c r="G21" s="164" t="s">
        <v>272</v>
      </c>
      <c r="H21" s="170"/>
      <c r="I21" s="174" t="s">
        <v>86</v>
      </c>
      <c r="J21" s="207" t="s">
        <v>8</v>
      </c>
      <c r="K21" s="55">
        <v>1</v>
      </c>
      <c r="L21" s="78">
        <v>59.33</v>
      </c>
      <c r="M21" s="90"/>
      <c r="N21" s="56"/>
      <c r="O21" s="131"/>
      <c r="P21" s="157"/>
      <c r="Q21" s="44">
        <f t="shared" si="0"/>
        <v>0.5824999999999996</v>
      </c>
      <c r="R21" s="15">
        <f t="shared" si="1"/>
        <v>-13.5</v>
      </c>
    </row>
    <row r="22" spans="1:18" s="5" customFormat="1" ht="55.5" customHeight="1">
      <c r="A22" s="95">
        <v>9</v>
      </c>
      <c r="B22" s="242">
        <v>67</v>
      </c>
      <c r="C22" s="33" t="s">
        <v>179</v>
      </c>
      <c r="D22" s="99">
        <v>1972</v>
      </c>
      <c r="E22" s="99" t="s">
        <v>263</v>
      </c>
      <c r="F22" s="254"/>
      <c r="G22" s="164" t="s">
        <v>295</v>
      </c>
      <c r="H22" s="170"/>
      <c r="I22" s="174" t="s">
        <v>178</v>
      </c>
      <c r="J22" s="207" t="s">
        <v>8</v>
      </c>
      <c r="K22" s="55">
        <v>4</v>
      </c>
      <c r="L22" s="78">
        <v>54.37</v>
      </c>
      <c r="M22" s="90"/>
      <c r="N22" s="56"/>
      <c r="O22" s="131"/>
      <c r="P22" s="157"/>
      <c r="Q22" s="44">
        <f t="shared" si="0"/>
        <v>-0.6575000000000006</v>
      </c>
      <c r="R22" s="15">
        <f t="shared" si="1"/>
        <v>-13.5</v>
      </c>
    </row>
    <row r="23" spans="1:18" s="5" customFormat="1" ht="55.5" customHeight="1" thickBot="1">
      <c r="A23" s="95">
        <v>10</v>
      </c>
      <c r="B23" s="242">
        <v>64</v>
      </c>
      <c r="C23" s="33" t="s">
        <v>270</v>
      </c>
      <c r="D23" s="99">
        <v>1967</v>
      </c>
      <c r="E23" s="99" t="s">
        <v>298</v>
      </c>
      <c r="F23" s="254"/>
      <c r="G23" s="164" t="s">
        <v>271</v>
      </c>
      <c r="H23" s="170"/>
      <c r="I23" s="174" t="s">
        <v>242</v>
      </c>
      <c r="J23" s="207" t="s">
        <v>243</v>
      </c>
      <c r="K23" s="55">
        <v>4</v>
      </c>
      <c r="L23" s="78">
        <v>56.98</v>
      </c>
      <c r="M23" s="90"/>
      <c r="N23" s="56"/>
      <c r="O23" s="131"/>
      <c r="P23" s="157"/>
      <c r="Q23" s="44">
        <f t="shared" si="0"/>
        <v>-0.005000000000000782</v>
      </c>
      <c r="R23" s="15">
        <f t="shared" si="1"/>
        <v>-13.5</v>
      </c>
    </row>
    <row r="24" spans="1:18" s="5" customFormat="1" ht="32.25" customHeight="1" thickBot="1">
      <c r="A24" s="658" t="s">
        <v>107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60"/>
      <c r="Q24" s="44"/>
      <c r="R24" s="15"/>
    </row>
    <row r="25" spans="1:18" s="5" customFormat="1" ht="57.75" customHeight="1">
      <c r="A25" s="258">
        <v>1</v>
      </c>
      <c r="B25" s="260">
        <v>73</v>
      </c>
      <c r="C25" s="288" t="s">
        <v>425</v>
      </c>
      <c r="D25" s="263">
        <v>1983</v>
      </c>
      <c r="E25" s="263" t="s">
        <v>7</v>
      </c>
      <c r="F25" s="264"/>
      <c r="G25" s="163" t="s">
        <v>281</v>
      </c>
      <c r="H25" s="285"/>
      <c r="I25" s="296" t="s">
        <v>282</v>
      </c>
      <c r="J25" s="206" t="s">
        <v>297</v>
      </c>
      <c r="K25" s="53">
        <v>0</v>
      </c>
      <c r="L25" s="77">
        <v>41.96</v>
      </c>
      <c r="M25" s="89">
        <v>0</v>
      </c>
      <c r="N25" s="54">
        <v>36.02</v>
      </c>
      <c r="O25" s="130"/>
      <c r="P25" s="330"/>
      <c r="Q25" s="44">
        <f aca="true" t="shared" si="2" ref="Q25:Q33">(L25-$Q$11)/4</f>
        <v>-3.76</v>
      </c>
      <c r="R25" s="15">
        <f aca="true" t="shared" si="3" ref="R25:R33">(N25-$R$11)/4</f>
        <v>-4.494999999999999</v>
      </c>
    </row>
    <row r="26" spans="1:18" s="5" customFormat="1" ht="57.75" customHeight="1">
      <c r="A26" s="95">
        <v>2</v>
      </c>
      <c r="B26" s="242">
        <v>52</v>
      </c>
      <c r="C26" s="40" t="s">
        <v>410</v>
      </c>
      <c r="D26" s="99"/>
      <c r="E26" s="99" t="s">
        <v>7</v>
      </c>
      <c r="F26" s="254"/>
      <c r="G26" s="164" t="s">
        <v>248</v>
      </c>
      <c r="H26" s="170"/>
      <c r="I26" s="174" t="s">
        <v>249</v>
      </c>
      <c r="J26" s="207" t="s">
        <v>234</v>
      </c>
      <c r="K26" s="55">
        <v>0</v>
      </c>
      <c r="L26" s="78">
        <v>43.59</v>
      </c>
      <c r="M26" s="90">
        <v>0</v>
      </c>
      <c r="N26" s="56">
        <v>37.59</v>
      </c>
      <c r="O26" s="132"/>
      <c r="P26" s="158"/>
      <c r="Q26" s="44">
        <f t="shared" si="2"/>
        <v>-3.352499999999999</v>
      </c>
      <c r="R26" s="15">
        <f t="shared" si="3"/>
        <v>-4.102499999999999</v>
      </c>
    </row>
    <row r="27" spans="1:18" s="5" customFormat="1" ht="57.75" customHeight="1">
      <c r="A27" s="95">
        <v>3</v>
      </c>
      <c r="B27" s="242">
        <v>32</v>
      </c>
      <c r="C27" s="33" t="s">
        <v>423</v>
      </c>
      <c r="D27" s="99"/>
      <c r="E27" s="99" t="s">
        <v>7</v>
      </c>
      <c r="F27" s="254"/>
      <c r="G27" s="164" t="s">
        <v>329</v>
      </c>
      <c r="H27" s="170"/>
      <c r="I27" s="174" t="s">
        <v>153</v>
      </c>
      <c r="J27" s="207" t="s">
        <v>119</v>
      </c>
      <c r="K27" s="55">
        <v>0</v>
      </c>
      <c r="L27" s="78">
        <v>41.43</v>
      </c>
      <c r="M27" s="90">
        <v>0</v>
      </c>
      <c r="N27" s="56">
        <v>37.93</v>
      </c>
      <c r="O27" s="131"/>
      <c r="P27" s="157"/>
      <c r="Q27" s="44">
        <f t="shared" si="2"/>
        <v>-3.8925</v>
      </c>
      <c r="R27" s="15">
        <f t="shared" si="3"/>
        <v>-4.0175</v>
      </c>
    </row>
    <row r="28" spans="1:18" s="5" customFormat="1" ht="57.75" customHeight="1">
      <c r="A28" s="95">
        <v>4</v>
      </c>
      <c r="B28" s="272">
        <v>39</v>
      </c>
      <c r="C28" s="31" t="s">
        <v>428</v>
      </c>
      <c r="D28" s="275">
        <v>1962</v>
      </c>
      <c r="E28" s="275" t="s">
        <v>7</v>
      </c>
      <c r="F28" s="276"/>
      <c r="G28" s="172" t="s">
        <v>279</v>
      </c>
      <c r="H28" s="286"/>
      <c r="I28" s="188" t="s">
        <v>90</v>
      </c>
      <c r="J28" s="210" t="s">
        <v>246</v>
      </c>
      <c r="K28" s="122">
        <v>0</v>
      </c>
      <c r="L28" s="123">
        <v>47.31</v>
      </c>
      <c r="M28" s="124">
        <v>0</v>
      </c>
      <c r="N28" s="125">
        <v>39.81</v>
      </c>
      <c r="O28" s="132"/>
      <c r="P28" s="158"/>
      <c r="Q28" s="44">
        <f t="shared" si="2"/>
        <v>-2.4224999999999994</v>
      </c>
      <c r="R28" s="15">
        <f t="shared" si="3"/>
        <v>-3.5474999999999994</v>
      </c>
    </row>
    <row r="29" spans="1:18" s="5" customFormat="1" ht="57.75" customHeight="1">
      <c r="A29" s="95">
        <v>5</v>
      </c>
      <c r="B29" s="242">
        <v>2</v>
      </c>
      <c r="C29" s="33" t="s">
        <v>424</v>
      </c>
      <c r="D29" s="99">
        <v>1979</v>
      </c>
      <c r="E29" s="99" t="s">
        <v>7</v>
      </c>
      <c r="F29" s="254"/>
      <c r="G29" s="174" t="s">
        <v>276</v>
      </c>
      <c r="H29" s="170" t="s">
        <v>277</v>
      </c>
      <c r="I29" s="174" t="s">
        <v>266</v>
      </c>
      <c r="J29" s="207" t="s">
        <v>159</v>
      </c>
      <c r="K29" s="55">
        <v>0</v>
      </c>
      <c r="L29" s="78">
        <v>47.38</v>
      </c>
      <c r="M29" s="90">
        <v>0</v>
      </c>
      <c r="N29" s="56">
        <v>43.62</v>
      </c>
      <c r="O29" s="131"/>
      <c r="P29" s="157"/>
      <c r="Q29" s="44">
        <f t="shared" si="2"/>
        <v>-2.4049999999999994</v>
      </c>
      <c r="R29" s="15">
        <f t="shared" si="3"/>
        <v>-2.5950000000000006</v>
      </c>
    </row>
    <row r="30" spans="1:18" s="5" customFormat="1" ht="57.75" customHeight="1">
      <c r="A30" s="95">
        <v>6</v>
      </c>
      <c r="B30" s="242">
        <v>74</v>
      </c>
      <c r="C30" s="33" t="s">
        <v>426</v>
      </c>
      <c r="D30" s="99">
        <v>1987</v>
      </c>
      <c r="E30" s="99" t="s">
        <v>7</v>
      </c>
      <c r="F30" s="254"/>
      <c r="G30" s="164" t="s">
        <v>284</v>
      </c>
      <c r="H30" s="170"/>
      <c r="I30" s="174" t="s">
        <v>282</v>
      </c>
      <c r="J30" s="207" t="s">
        <v>297</v>
      </c>
      <c r="K30" s="55">
        <v>0</v>
      </c>
      <c r="L30" s="78">
        <v>44.03</v>
      </c>
      <c r="M30" s="90">
        <v>8</v>
      </c>
      <c r="N30" s="56">
        <v>39.37</v>
      </c>
      <c r="O30" s="132"/>
      <c r="P30" s="158"/>
      <c r="Q30" s="44">
        <f t="shared" si="2"/>
        <v>-3.2424999999999997</v>
      </c>
      <c r="R30" s="15">
        <f t="shared" si="3"/>
        <v>-3.6575000000000006</v>
      </c>
    </row>
    <row r="31" spans="1:18" s="5" customFormat="1" ht="57.75" customHeight="1">
      <c r="A31" s="95">
        <v>7</v>
      </c>
      <c r="B31" s="242">
        <v>45</v>
      </c>
      <c r="C31" s="33" t="s">
        <v>229</v>
      </c>
      <c r="D31" s="99">
        <v>1962</v>
      </c>
      <c r="E31" s="99" t="s">
        <v>7</v>
      </c>
      <c r="F31" s="254"/>
      <c r="G31" s="164" t="s">
        <v>280</v>
      </c>
      <c r="H31" s="170"/>
      <c r="I31" s="174" t="s">
        <v>160</v>
      </c>
      <c r="J31" s="207" t="s">
        <v>125</v>
      </c>
      <c r="K31" s="55">
        <v>0</v>
      </c>
      <c r="L31" s="78">
        <v>40.72</v>
      </c>
      <c r="M31" s="661" t="s">
        <v>109</v>
      </c>
      <c r="N31" s="616"/>
      <c r="O31" s="131"/>
      <c r="P31" s="157"/>
      <c r="Q31" s="44">
        <f t="shared" si="2"/>
        <v>-4.07</v>
      </c>
      <c r="R31" s="15">
        <f t="shared" si="3"/>
        <v>-13.5</v>
      </c>
    </row>
    <row r="32" spans="1:18" s="5" customFormat="1" ht="57.75" customHeight="1">
      <c r="A32" s="95">
        <v>8</v>
      </c>
      <c r="B32" s="242">
        <v>75</v>
      </c>
      <c r="C32" s="33" t="s">
        <v>427</v>
      </c>
      <c r="D32" s="99">
        <v>1990</v>
      </c>
      <c r="E32" s="99" t="s">
        <v>7</v>
      </c>
      <c r="F32" s="254"/>
      <c r="G32" s="164" t="s">
        <v>285</v>
      </c>
      <c r="H32" s="170"/>
      <c r="I32" s="174" t="s">
        <v>282</v>
      </c>
      <c r="J32" s="207" t="s">
        <v>297</v>
      </c>
      <c r="K32" s="55">
        <v>4</v>
      </c>
      <c r="L32" s="78">
        <v>47.86</v>
      </c>
      <c r="M32" s="90"/>
      <c r="N32" s="56"/>
      <c r="O32" s="132"/>
      <c r="P32" s="158"/>
      <c r="Q32" s="44">
        <f t="shared" si="2"/>
        <v>-2.285</v>
      </c>
      <c r="R32" s="15">
        <f t="shared" si="3"/>
        <v>-13.5</v>
      </c>
    </row>
    <row r="33" spans="1:18" s="5" customFormat="1" ht="57.75" customHeight="1" thickBot="1">
      <c r="A33" s="259">
        <v>9</v>
      </c>
      <c r="B33" s="268">
        <v>13</v>
      </c>
      <c r="C33" s="69" t="s">
        <v>196</v>
      </c>
      <c r="D33" s="269"/>
      <c r="E33" s="269" t="s">
        <v>7</v>
      </c>
      <c r="F33" s="270"/>
      <c r="G33" s="165" t="s">
        <v>121</v>
      </c>
      <c r="H33" s="287"/>
      <c r="I33" s="297" t="s">
        <v>144</v>
      </c>
      <c r="J33" s="208" t="s">
        <v>115</v>
      </c>
      <c r="K33" s="60">
        <v>4</v>
      </c>
      <c r="L33" s="79">
        <v>54.83</v>
      </c>
      <c r="M33" s="91"/>
      <c r="N33" s="63"/>
      <c r="O33" s="176"/>
      <c r="P33" s="159"/>
      <c r="Q33" s="44">
        <f t="shared" si="2"/>
        <v>-0.5425000000000004</v>
      </c>
      <c r="R33" s="15">
        <f t="shared" si="3"/>
        <v>-13.5</v>
      </c>
    </row>
    <row r="34" spans="1:13" s="4" customFormat="1" ht="12" customHeight="1">
      <c r="A34" s="7"/>
      <c r="B34" s="8"/>
      <c r="C34" s="9"/>
      <c r="D34" s="10"/>
      <c r="E34" s="10"/>
      <c r="F34" s="10"/>
      <c r="G34" s="11"/>
      <c r="H34" s="11"/>
      <c r="I34" s="11"/>
      <c r="J34" s="12"/>
      <c r="K34" s="13"/>
      <c r="L34" s="13"/>
      <c r="M34" s="13"/>
    </row>
    <row r="35" spans="1:13" s="3" customFormat="1" ht="23.25" customHeight="1">
      <c r="A35" s="14"/>
      <c r="B35" s="14"/>
      <c r="C35" s="6"/>
      <c r="D35" s="18" t="s">
        <v>15</v>
      </c>
      <c r="E35" s="25"/>
      <c r="F35" s="25"/>
      <c r="H35" s="16"/>
      <c r="I35" s="20"/>
      <c r="K35" s="18" t="s">
        <v>57</v>
      </c>
      <c r="L35" s="14"/>
      <c r="M35" s="14"/>
    </row>
    <row r="36" spans="1:13" s="3" customFormat="1" ht="9.75" customHeight="1">
      <c r="A36" s="14"/>
      <c r="B36" s="14"/>
      <c r="C36" s="6"/>
      <c r="D36" s="16"/>
      <c r="E36" s="16"/>
      <c r="F36" s="16"/>
      <c r="H36" s="16"/>
      <c r="I36" s="20"/>
      <c r="K36" s="21"/>
      <c r="L36" s="14"/>
      <c r="M36" s="14"/>
    </row>
    <row r="37" spans="1:13" s="3" customFormat="1" ht="30" customHeight="1">
      <c r="A37" s="14"/>
      <c r="B37" s="14"/>
      <c r="C37" s="6"/>
      <c r="D37" s="18" t="s">
        <v>2</v>
      </c>
      <c r="E37" s="25"/>
      <c r="F37" s="25"/>
      <c r="H37" s="16"/>
      <c r="I37" s="20"/>
      <c r="K37" s="18" t="s">
        <v>21</v>
      </c>
      <c r="L37" s="14"/>
      <c r="M37" s="14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32">
    <mergeCell ref="A7:B7"/>
    <mergeCell ref="D7:G7"/>
    <mergeCell ref="A8:B8"/>
    <mergeCell ref="D8:G8"/>
    <mergeCell ref="A13:P13"/>
    <mergeCell ref="A24:P24"/>
    <mergeCell ref="M31:N31"/>
    <mergeCell ref="A1:P1"/>
    <mergeCell ref="A3:P3"/>
    <mergeCell ref="A4:P4"/>
    <mergeCell ref="A5:P5"/>
    <mergeCell ref="A6:P6"/>
    <mergeCell ref="P9:P11"/>
    <mergeCell ref="K10:L10"/>
    <mergeCell ref="H7:I7"/>
    <mergeCell ref="J7:P7"/>
    <mergeCell ref="A2:P2"/>
    <mergeCell ref="H9:H11"/>
    <mergeCell ref="I9:I11"/>
    <mergeCell ref="J9:J11"/>
    <mergeCell ref="K9:N9"/>
    <mergeCell ref="O9:O11"/>
    <mergeCell ref="M10:N10"/>
    <mergeCell ref="G9:G11"/>
    <mergeCell ref="H8:I8"/>
    <mergeCell ref="J8:P8"/>
    <mergeCell ref="A9:A11"/>
    <mergeCell ref="B9:B11"/>
    <mergeCell ref="C9:C11"/>
    <mergeCell ref="D9:D11"/>
    <mergeCell ref="E9:E11"/>
    <mergeCell ref="F9:F11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48"/>
  <sheetViews>
    <sheetView view="pageBreakPreview" zoomScale="41" zoomScaleNormal="61" zoomScaleSheetLayoutView="41" zoomScalePageLayoutView="0" workbookViewId="0" topLeftCell="A11">
      <selection activeCell="C19" sqref="C19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1.8515625" style="1" customWidth="1"/>
    <col min="8" max="8" width="48.7109375" style="1" hidden="1" customWidth="1"/>
    <col min="9" max="9" width="67.28125" style="1" customWidth="1"/>
    <col min="10" max="10" width="55.0039062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108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5.2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90"/>
      <c r="L3" s="590"/>
      <c r="M3" s="591"/>
      <c r="N3" s="591"/>
      <c r="O3" s="592"/>
      <c r="P3" s="592"/>
    </row>
    <row r="4" spans="1:16" s="3" customFormat="1" ht="40.5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90"/>
      <c r="L4" s="590"/>
      <c r="M4" s="591"/>
      <c r="N4" s="591"/>
      <c r="O4" s="592"/>
      <c r="P4" s="592"/>
    </row>
    <row r="5" spans="1:16" s="3" customFormat="1" ht="36.75" customHeight="1">
      <c r="A5" s="589" t="s">
        <v>407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57" customHeight="1" thickBot="1">
      <c r="A8" s="597" t="s">
        <v>45</v>
      </c>
      <c r="B8" s="598"/>
      <c r="C8" s="180" t="s">
        <v>46</v>
      </c>
      <c r="D8" s="651" t="s">
        <v>128</v>
      </c>
      <c r="E8" s="652"/>
      <c r="F8" s="653"/>
      <c r="G8" s="654"/>
      <c r="H8" s="584"/>
      <c r="I8" s="631"/>
      <c r="J8" s="664" t="s">
        <v>434</v>
      </c>
      <c r="K8" s="665"/>
      <c r="L8" s="665"/>
      <c r="M8" s="665"/>
      <c r="N8" s="665"/>
      <c r="O8" s="665"/>
      <c r="P8" s="666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 t="s">
        <v>59</v>
      </c>
      <c r="P9" s="637" t="s">
        <v>60</v>
      </c>
    </row>
    <row r="10" spans="1:16" s="4" customFormat="1" ht="33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22</v>
      </c>
      <c r="L10" s="641"/>
      <c r="M10" s="628" t="s">
        <v>23</v>
      </c>
      <c r="N10" s="629"/>
      <c r="O10" s="649"/>
      <c r="P10" s="638"/>
    </row>
    <row r="11" spans="1:18" s="5" customFormat="1" ht="48.7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59</v>
      </c>
      <c r="R11" s="93">
        <v>52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(L45-$Q$11)/4</f>
        <v>-14.75</v>
      </c>
      <c r="R12" s="15">
        <f>(N45-$R$11)/4</f>
        <v>-13</v>
      </c>
    </row>
    <row r="13" spans="1:18" s="5" customFormat="1" ht="36.75" customHeight="1" thickBot="1">
      <c r="A13" s="655" t="s">
        <v>430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7"/>
      <c r="Q13" s="44"/>
      <c r="R13" s="15"/>
    </row>
    <row r="14" spans="1:18" s="5" customFormat="1" ht="86.25" customHeight="1">
      <c r="A14" s="331">
        <v>1</v>
      </c>
      <c r="B14" s="332">
        <v>19</v>
      </c>
      <c r="C14" s="336" t="s">
        <v>303</v>
      </c>
      <c r="D14" s="103">
        <v>1999</v>
      </c>
      <c r="E14" s="103" t="s">
        <v>94</v>
      </c>
      <c r="F14" s="316"/>
      <c r="G14" s="182" t="s">
        <v>212</v>
      </c>
      <c r="H14" s="290"/>
      <c r="I14" s="182" t="s">
        <v>144</v>
      </c>
      <c r="J14" s="134" t="s">
        <v>115</v>
      </c>
      <c r="K14" s="53">
        <v>0</v>
      </c>
      <c r="L14" s="77">
        <v>47.97</v>
      </c>
      <c r="M14" s="89">
        <v>0</v>
      </c>
      <c r="N14" s="54">
        <v>42.34</v>
      </c>
      <c r="O14" s="130">
        <v>0</v>
      </c>
      <c r="P14" s="156"/>
      <c r="Q14" s="44">
        <f aca="true" t="shared" si="0" ref="Q14:Q33">(L14-$Q$11)/4</f>
        <v>-2.7575000000000003</v>
      </c>
      <c r="R14" s="15">
        <f aca="true" t="shared" si="1" ref="R14:R33">(N14-$R$11)/4</f>
        <v>-2.414999999999999</v>
      </c>
    </row>
    <row r="15" spans="1:18" s="5" customFormat="1" ht="86.25" customHeight="1">
      <c r="A15" s="65">
        <v>2</v>
      </c>
      <c r="B15" s="333">
        <v>82</v>
      </c>
      <c r="C15" s="337" t="s">
        <v>312</v>
      </c>
      <c r="D15" s="97">
        <v>2000</v>
      </c>
      <c r="E15" s="97" t="s">
        <v>85</v>
      </c>
      <c r="F15" s="318"/>
      <c r="G15" s="183" t="s">
        <v>313</v>
      </c>
      <c r="H15" s="40"/>
      <c r="I15" s="183" t="s">
        <v>250</v>
      </c>
      <c r="J15" s="133" t="s">
        <v>251</v>
      </c>
      <c r="K15" s="55">
        <v>0</v>
      </c>
      <c r="L15" s="78">
        <v>52.81</v>
      </c>
      <c r="M15" s="90">
        <v>0</v>
      </c>
      <c r="N15" s="56">
        <v>42.56</v>
      </c>
      <c r="O15" s="131">
        <v>0</v>
      </c>
      <c r="P15" s="157"/>
      <c r="Q15" s="44">
        <f t="shared" si="0"/>
        <v>-1.5474999999999994</v>
      </c>
      <c r="R15" s="15">
        <f t="shared" si="1"/>
        <v>-2.3599999999999994</v>
      </c>
    </row>
    <row r="16" spans="1:18" s="5" customFormat="1" ht="86.25" customHeight="1">
      <c r="A16" s="65">
        <v>3</v>
      </c>
      <c r="B16" s="333">
        <v>18</v>
      </c>
      <c r="C16" s="337" t="s">
        <v>302</v>
      </c>
      <c r="D16" s="97">
        <v>2000</v>
      </c>
      <c r="E16" s="97" t="s">
        <v>93</v>
      </c>
      <c r="F16" s="318"/>
      <c r="G16" s="183" t="s">
        <v>182</v>
      </c>
      <c r="H16" s="40"/>
      <c r="I16" s="183" t="s">
        <v>144</v>
      </c>
      <c r="J16" s="133" t="s">
        <v>115</v>
      </c>
      <c r="K16" s="55">
        <v>0</v>
      </c>
      <c r="L16" s="78">
        <v>49.5</v>
      </c>
      <c r="M16" s="90">
        <v>0</v>
      </c>
      <c r="N16" s="56">
        <v>42.81</v>
      </c>
      <c r="O16" s="131">
        <v>0</v>
      </c>
      <c r="P16" s="157"/>
      <c r="Q16" s="44">
        <f t="shared" si="0"/>
        <v>-2.375</v>
      </c>
      <c r="R16" s="15">
        <f t="shared" si="1"/>
        <v>-2.2974999999999994</v>
      </c>
    </row>
    <row r="17" spans="1:18" s="5" customFormat="1" ht="86.25" customHeight="1">
      <c r="A17" s="65">
        <v>4</v>
      </c>
      <c r="B17" s="334">
        <v>97</v>
      </c>
      <c r="C17" s="338" t="s">
        <v>316</v>
      </c>
      <c r="D17" s="121">
        <v>1998</v>
      </c>
      <c r="E17" s="121" t="s">
        <v>85</v>
      </c>
      <c r="F17" s="335"/>
      <c r="G17" s="191" t="s">
        <v>317</v>
      </c>
      <c r="H17" s="291"/>
      <c r="I17" s="191" t="s">
        <v>86</v>
      </c>
      <c r="J17" s="136" t="s">
        <v>318</v>
      </c>
      <c r="K17" s="122">
        <v>0</v>
      </c>
      <c r="L17" s="123">
        <v>48.54</v>
      </c>
      <c r="M17" s="124">
        <v>0</v>
      </c>
      <c r="N17" s="125">
        <v>43.2</v>
      </c>
      <c r="O17" s="132">
        <v>0</v>
      </c>
      <c r="P17" s="158"/>
      <c r="Q17" s="44">
        <f t="shared" si="0"/>
        <v>-2.615</v>
      </c>
      <c r="R17" s="15">
        <f t="shared" si="1"/>
        <v>-2.1999999999999993</v>
      </c>
    </row>
    <row r="18" spans="1:18" s="5" customFormat="1" ht="86.25" customHeight="1">
      <c r="A18" s="65">
        <v>5</v>
      </c>
      <c r="B18" s="333">
        <v>83</v>
      </c>
      <c r="C18" s="337" t="s">
        <v>164</v>
      </c>
      <c r="D18" s="97">
        <v>1996</v>
      </c>
      <c r="E18" s="97" t="s">
        <v>85</v>
      </c>
      <c r="F18" s="318"/>
      <c r="G18" s="183" t="s">
        <v>314</v>
      </c>
      <c r="H18" s="40"/>
      <c r="I18" s="183" t="s">
        <v>86</v>
      </c>
      <c r="J18" s="133" t="s">
        <v>172</v>
      </c>
      <c r="K18" s="55">
        <v>0</v>
      </c>
      <c r="L18" s="78">
        <v>55</v>
      </c>
      <c r="M18" s="90">
        <v>0</v>
      </c>
      <c r="N18" s="56">
        <v>47.69</v>
      </c>
      <c r="O18" s="131">
        <v>0</v>
      </c>
      <c r="P18" s="157"/>
      <c r="Q18" s="44">
        <f t="shared" si="0"/>
        <v>-1</v>
      </c>
      <c r="R18" s="15">
        <f t="shared" si="1"/>
        <v>-1.0775000000000006</v>
      </c>
    </row>
    <row r="19" spans="1:18" s="5" customFormat="1" ht="86.25" customHeight="1">
      <c r="A19" s="65">
        <v>6</v>
      </c>
      <c r="B19" s="333">
        <v>55</v>
      </c>
      <c r="C19" s="337" t="s">
        <v>154</v>
      </c>
      <c r="D19" s="97">
        <v>1984</v>
      </c>
      <c r="E19" s="97" t="s">
        <v>298</v>
      </c>
      <c r="F19" s="318"/>
      <c r="G19" s="183" t="s">
        <v>309</v>
      </c>
      <c r="H19" s="40"/>
      <c r="I19" s="183" t="s">
        <v>171</v>
      </c>
      <c r="J19" s="133" t="s">
        <v>162</v>
      </c>
      <c r="K19" s="55">
        <v>0</v>
      </c>
      <c r="L19" s="78">
        <v>53.54</v>
      </c>
      <c r="M19" s="90">
        <v>0</v>
      </c>
      <c r="N19" s="56">
        <v>48.63</v>
      </c>
      <c r="O19" s="131">
        <v>0</v>
      </c>
      <c r="P19" s="157"/>
      <c r="Q19" s="44">
        <f t="shared" si="0"/>
        <v>-1.3650000000000002</v>
      </c>
      <c r="R19" s="15">
        <f t="shared" si="1"/>
        <v>-0.8424999999999994</v>
      </c>
    </row>
    <row r="20" spans="1:18" s="5" customFormat="1" ht="86.25" customHeight="1">
      <c r="A20" s="65">
        <v>7</v>
      </c>
      <c r="B20" s="333">
        <v>56</v>
      </c>
      <c r="C20" s="337" t="s">
        <v>165</v>
      </c>
      <c r="D20" s="97">
        <v>1990</v>
      </c>
      <c r="E20" s="97" t="s">
        <v>7</v>
      </c>
      <c r="F20" s="318"/>
      <c r="G20" s="183" t="s">
        <v>310</v>
      </c>
      <c r="H20" s="40"/>
      <c r="I20" s="183" t="s">
        <v>171</v>
      </c>
      <c r="J20" s="133" t="s">
        <v>162</v>
      </c>
      <c r="K20" s="55">
        <v>0</v>
      </c>
      <c r="L20" s="78">
        <v>53.38</v>
      </c>
      <c r="M20" s="90">
        <v>0</v>
      </c>
      <c r="N20" s="56">
        <v>49.92</v>
      </c>
      <c r="O20" s="131">
        <v>0</v>
      </c>
      <c r="P20" s="157"/>
      <c r="Q20" s="44">
        <f t="shared" si="0"/>
        <v>-1.4049999999999994</v>
      </c>
      <c r="R20" s="15">
        <f t="shared" si="1"/>
        <v>-0.5199999999999996</v>
      </c>
    </row>
    <row r="21" spans="1:18" s="5" customFormat="1" ht="86.25" customHeight="1">
      <c r="A21" s="65">
        <v>8</v>
      </c>
      <c r="B21" s="333">
        <v>6</v>
      </c>
      <c r="C21" s="337" t="s">
        <v>301</v>
      </c>
      <c r="D21" s="97">
        <v>1982</v>
      </c>
      <c r="E21" s="97"/>
      <c r="F21" s="318"/>
      <c r="G21" s="183" t="s">
        <v>122</v>
      </c>
      <c r="H21" s="40"/>
      <c r="I21" s="183" t="s">
        <v>116</v>
      </c>
      <c r="J21" s="133" t="s">
        <v>142</v>
      </c>
      <c r="K21" s="55">
        <v>0</v>
      </c>
      <c r="L21" s="78">
        <v>57.87</v>
      </c>
      <c r="M21" s="90">
        <v>1</v>
      </c>
      <c r="N21" s="56">
        <v>52.25</v>
      </c>
      <c r="O21" s="131">
        <v>1</v>
      </c>
      <c r="P21" s="157"/>
      <c r="Q21" s="44">
        <f t="shared" si="0"/>
        <v>-0.28250000000000064</v>
      </c>
      <c r="R21" s="15">
        <f t="shared" si="1"/>
        <v>0.0625</v>
      </c>
    </row>
    <row r="22" spans="1:18" s="5" customFormat="1" ht="86.25" customHeight="1">
      <c r="A22" s="65">
        <v>9</v>
      </c>
      <c r="B22" s="334">
        <v>36</v>
      </c>
      <c r="C22" s="338" t="s">
        <v>119</v>
      </c>
      <c r="D22" s="121">
        <v>1964</v>
      </c>
      <c r="E22" s="121" t="s">
        <v>263</v>
      </c>
      <c r="F22" s="335"/>
      <c r="G22" s="349" t="s">
        <v>420</v>
      </c>
      <c r="H22" s="350"/>
      <c r="I22" s="338" t="s">
        <v>153</v>
      </c>
      <c r="J22" s="136" t="s">
        <v>8</v>
      </c>
      <c r="K22" s="122">
        <v>0</v>
      </c>
      <c r="L22" s="123">
        <v>49.94</v>
      </c>
      <c r="M22" s="124">
        <v>4</v>
      </c>
      <c r="N22" s="125">
        <v>38.93</v>
      </c>
      <c r="O22" s="132">
        <v>4</v>
      </c>
      <c r="P22" s="158"/>
      <c r="Q22" s="44">
        <f t="shared" si="0"/>
        <v>-2.2650000000000006</v>
      </c>
      <c r="R22" s="15">
        <f t="shared" si="1"/>
        <v>-3.2675</v>
      </c>
    </row>
    <row r="23" spans="1:18" s="5" customFormat="1" ht="86.25" customHeight="1">
      <c r="A23" s="65">
        <v>10</v>
      </c>
      <c r="B23" s="333">
        <v>28</v>
      </c>
      <c r="C23" s="337" t="s">
        <v>173</v>
      </c>
      <c r="D23" s="97">
        <v>1994</v>
      </c>
      <c r="E23" s="97" t="s">
        <v>298</v>
      </c>
      <c r="F23" s="318"/>
      <c r="G23" s="183" t="s">
        <v>305</v>
      </c>
      <c r="H23" s="40"/>
      <c r="I23" s="183" t="s">
        <v>191</v>
      </c>
      <c r="J23" s="133" t="s">
        <v>192</v>
      </c>
      <c r="K23" s="55">
        <v>4</v>
      </c>
      <c r="L23" s="78">
        <v>53.03</v>
      </c>
      <c r="M23" s="90">
        <v>0</v>
      </c>
      <c r="N23" s="56">
        <v>41.61</v>
      </c>
      <c r="O23" s="131">
        <v>4</v>
      </c>
      <c r="P23" s="157"/>
      <c r="Q23" s="44">
        <f t="shared" si="0"/>
        <v>-1.4924999999999997</v>
      </c>
      <c r="R23" s="15">
        <f t="shared" si="1"/>
        <v>-2.5975</v>
      </c>
    </row>
    <row r="24" spans="1:18" s="5" customFormat="1" ht="86.25" customHeight="1">
      <c r="A24" s="65">
        <v>11</v>
      </c>
      <c r="B24" s="333">
        <v>101</v>
      </c>
      <c r="C24" s="337" t="s">
        <v>319</v>
      </c>
      <c r="D24" s="97">
        <v>1956</v>
      </c>
      <c r="E24" s="97" t="s">
        <v>263</v>
      </c>
      <c r="F24" s="318"/>
      <c r="G24" s="183" t="s">
        <v>320</v>
      </c>
      <c r="H24" s="40"/>
      <c r="I24" s="183" t="s">
        <v>321</v>
      </c>
      <c r="J24" s="133" t="s">
        <v>322</v>
      </c>
      <c r="K24" s="55">
        <v>4</v>
      </c>
      <c r="L24" s="78">
        <v>48.24</v>
      </c>
      <c r="M24" s="90">
        <v>0</v>
      </c>
      <c r="N24" s="56">
        <v>43.85</v>
      </c>
      <c r="O24" s="131">
        <v>4</v>
      </c>
      <c r="P24" s="157"/>
      <c r="Q24" s="44">
        <f t="shared" si="0"/>
        <v>-2.6899999999999995</v>
      </c>
      <c r="R24" s="15">
        <f t="shared" si="1"/>
        <v>-2.0374999999999996</v>
      </c>
    </row>
    <row r="25" spans="1:18" s="5" customFormat="1" ht="86.25" customHeight="1">
      <c r="A25" s="65">
        <v>12</v>
      </c>
      <c r="B25" s="333">
        <v>96</v>
      </c>
      <c r="C25" s="337" t="s">
        <v>273</v>
      </c>
      <c r="D25" s="97">
        <v>1996</v>
      </c>
      <c r="E25" s="97"/>
      <c r="F25" s="318"/>
      <c r="G25" s="183" t="s">
        <v>274</v>
      </c>
      <c r="H25" s="40"/>
      <c r="I25" s="183" t="s">
        <v>86</v>
      </c>
      <c r="J25" s="133" t="s">
        <v>98</v>
      </c>
      <c r="K25" s="55">
        <v>4</v>
      </c>
      <c r="L25" s="78">
        <v>50.02</v>
      </c>
      <c r="M25" s="90">
        <v>0</v>
      </c>
      <c r="N25" s="56">
        <v>46.68</v>
      </c>
      <c r="O25" s="131">
        <v>4</v>
      </c>
      <c r="P25" s="157"/>
      <c r="Q25" s="44">
        <f t="shared" si="0"/>
        <v>-2.244999999999999</v>
      </c>
      <c r="R25" s="15">
        <f t="shared" si="1"/>
        <v>-1.33</v>
      </c>
    </row>
    <row r="26" spans="1:18" s="5" customFormat="1" ht="86.25" customHeight="1">
      <c r="A26" s="65">
        <v>13</v>
      </c>
      <c r="B26" s="333">
        <v>31</v>
      </c>
      <c r="C26" s="337" t="s">
        <v>308</v>
      </c>
      <c r="D26" s="97">
        <v>1990</v>
      </c>
      <c r="E26" s="97" t="s">
        <v>298</v>
      </c>
      <c r="F26" s="318"/>
      <c r="G26" s="183" t="s">
        <v>143</v>
      </c>
      <c r="H26" s="40"/>
      <c r="I26" s="183" t="s">
        <v>191</v>
      </c>
      <c r="J26" s="133" t="s">
        <v>192</v>
      </c>
      <c r="K26" s="55">
        <v>0</v>
      </c>
      <c r="L26" s="78">
        <v>44.19</v>
      </c>
      <c r="M26" s="90">
        <v>4</v>
      </c>
      <c r="N26" s="56">
        <f>49.84</f>
        <v>49.84</v>
      </c>
      <c r="O26" s="131">
        <v>4</v>
      </c>
      <c r="P26" s="157"/>
      <c r="Q26" s="44">
        <f t="shared" si="0"/>
        <v>-3.7025000000000006</v>
      </c>
      <c r="R26" s="15">
        <f t="shared" si="1"/>
        <v>-0.5399999999999991</v>
      </c>
    </row>
    <row r="27" spans="1:18" s="5" customFormat="1" ht="86.25" customHeight="1">
      <c r="A27" s="65">
        <v>14</v>
      </c>
      <c r="B27" s="333">
        <v>102</v>
      </c>
      <c r="C27" s="337" t="s">
        <v>322</v>
      </c>
      <c r="D27" s="97">
        <v>1980</v>
      </c>
      <c r="E27" s="97" t="s">
        <v>298</v>
      </c>
      <c r="F27" s="318"/>
      <c r="G27" s="183" t="s">
        <v>323</v>
      </c>
      <c r="H27" s="40"/>
      <c r="I27" s="183" t="s">
        <v>321</v>
      </c>
      <c r="J27" s="133" t="s">
        <v>319</v>
      </c>
      <c r="K27" s="55">
        <v>4</v>
      </c>
      <c r="L27" s="78">
        <v>49.38</v>
      </c>
      <c r="M27" s="90">
        <v>0</v>
      </c>
      <c r="N27" s="56">
        <v>51.63</v>
      </c>
      <c r="O27" s="131">
        <v>4</v>
      </c>
      <c r="P27" s="157"/>
      <c r="Q27" s="44">
        <f t="shared" si="0"/>
        <v>-2.4049999999999994</v>
      </c>
      <c r="R27" s="15">
        <f t="shared" si="1"/>
        <v>-0.09249999999999936</v>
      </c>
    </row>
    <row r="28" spans="1:18" s="5" customFormat="1" ht="86.25" customHeight="1">
      <c r="A28" s="65">
        <v>15</v>
      </c>
      <c r="B28" s="334">
        <v>108</v>
      </c>
      <c r="C28" s="338" t="s">
        <v>324</v>
      </c>
      <c r="D28" s="121">
        <v>1990</v>
      </c>
      <c r="E28" s="121" t="s">
        <v>263</v>
      </c>
      <c r="F28" s="335"/>
      <c r="G28" s="191" t="s">
        <v>325</v>
      </c>
      <c r="H28" s="291" t="s">
        <v>326</v>
      </c>
      <c r="I28" s="191" t="s">
        <v>327</v>
      </c>
      <c r="J28" s="136" t="s">
        <v>328</v>
      </c>
      <c r="K28" s="55">
        <v>4</v>
      </c>
      <c r="L28" s="78">
        <v>55.71</v>
      </c>
      <c r="M28" s="90">
        <v>1</v>
      </c>
      <c r="N28" s="56">
        <v>54.47</v>
      </c>
      <c r="O28" s="132">
        <v>5</v>
      </c>
      <c r="P28" s="158"/>
      <c r="Q28" s="44">
        <f t="shared" si="0"/>
        <v>-0.8224999999999998</v>
      </c>
      <c r="R28" s="15">
        <f t="shared" si="1"/>
        <v>0.6174999999999997</v>
      </c>
    </row>
    <row r="29" spans="1:18" s="5" customFormat="1" ht="86.25" customHeight="1">
      <c r="A29" s="65">
        <v>16</v>
      </c>
      <c r="B29" s="333">
        <v>27</v>
      </c>
      <c r="C29" s="337" t="s">
        <v>176</v>
      </c>
      <c r="D29" s="97">
        <v>1991</v>
      </c>
      <c r="E29" s="97" t="s">
        <v>298</v>
      </c>
      <c r="F29" s="318"/>
      <c r="G29" s="183" t="s">
        <v>304</v>
      </c>
      <c r="H29" s="40"/>
      <c r="I29" s="183" t="s">
        <v>191</v>
      </c>
      <c r="J29" s="133" t="s">
        <v>192</v>
      </c>
      <c r="K29" s="55">
        <v>0</v>
      </c>
      <c r="L29" s="78">
        <v>47.4</v>
      </c>
      <c r="M29" s="90">
        <v>8</v>
      </c>
      <c r="N29" s="56">
        <v>38.74</v>
      </c>
      <c r="O29" s="131">
        <v>8</v>
      </c>
      <c r="P29" s="157"/>
      <c r="Q29" s="44">
        <f t="shared" si="0"/>
        <v>-2.9000000000000004</v>
      </c>
      <c r="R29" s="15">
        <f t="shared" si="1"/>
        <v>-3.3149999999999995</v>
      </c>
    </row>
    <row r="30" spans="1:18" s="5" customFormat="1" ht="86.25" customHeight="1">
      <c r="A30" s="65">
        <v>17</v>
      </c>
      <c r="B30" s="333">
        <v>95</v>
      </c>
      <c r="C30" s="337" t="s">
        <v>98</v>
      </c>
      <c r="D30" s="97">
        <v>1984</v>
      </c>
      <c r="E30" s="97" t="s">
        <v>263</v>
      </c>
      <c r="F30" s="318"/>
      <c r="G30" s="183" t="s">
        <v>272</v>
      </c>
      <c r="H30" s="40"/>
      <c r="I30" s="183" t="s">
        <v>86</v>
      </c>
      <c r="J30" s="133" t="s">
        <v>8</v>
      </c>
      <c r="K30" s="55">
        <v>5</v>
      </c>
      <c r="L30" s="78">
        <v>62.93</v>
      </c>
      <c r="M30" s="90">
        <v>3</v>
      </c>
      <c r="N30" s="56">
        <v>61.04</v>
      </c>
      <c r="O30" s="131">
        <v>8</v>
      </c>
      <c r="P30" s="157"/>
      <c r="Q30" s="44">
        <f t="shared" si="0"/>
        <v>0.9824999999999999</v>
      </c>
      <c r="R30" s="15">
        <f t="shared" si="1"/>
        <v>2.26</v>
      </c>
    </row>
    <row r="31" spans="1:18" s="5" customFormat="1" ht="86.25" customHeight="1">
      <c r="A31" s="65">
        <v>18</v>
      </c>
      <c r="B31" s="333">
        <v>91</v>
      </c>
      <c r="C31" s="337" t="s">
        <v>114</v>
      </c>
      <c r="D31" s="97"/>
      <c r="E31" s="97"/>
      <c r="F31" s="318"/>
      <c r="G31" s="183" t="s">
        <v>315</v>
      </c>
      <c r="H31" s="40"/>
      <c r="I31" s="183" t="s">
        <v>86</v>
      </c>
      <c r="J31" s="133" t="s">
        <v>8</v>
      </c>
      <c r="K31" s="55">
        <v>6</v>
      </c>
      <c r="L31" s="78">
        <v>66.5</v>
      </c>
      <c r="M31" s="90">
        <v>5</v>
      </c>
      <c r="N31" s="56">
        <v>69.84</v>
      </c>
      <c r="O31" s="131">
        <v>11</v>
      </c>
      <c r="P31" s="157"/>
      <c r="Q31" s="44">
        <f t="shared" si="0"/>
        <v>1.875</v>
      </c>
      <c r="R31" s="15">
        <f t="shared" si="1"/>
        <v>4.460000000000001</v>
      </c>
    </row>
    <row r="32" spans="1:18" s="5" customFormat="1" ht="86.25" customHeight="1">
      <c r="A32" s="65"/>
      <c r="B32" s="333">
        <v>30</v>
      </c>
      <c r="C32" s="337" t="s">
        <v>306</v>
      </c>
      <c r="D32" s="97">
        <v>2001</v>
      </c>
      <c r="E32" s="97" t="s">
        <v>85</v>
      </c>
      <c r="F32" s="318"/>
      <c r="G32" s="183" t="s">
        <v>307</v>
      </c>
      <c r="H32" s="40"/>
      <c r="I32" s="183" t="s">
        <v>191</v>
      </c>
      <c r="J32" s="133" t="s">
        <v>192</v>
      </c>
      <c r="K32" s="667" t="s">
        <v>111</v>
      </c>
      <c r="L32" s="668"/>
      <c r="M32" s="668"/>
      <c r="N32" s="668"/>
      <c r="O32" s="668"/>
      <c r="P32" s="669"/>
      <c r="Q32" s="44">
        <f t="shared" si="0"/>
        <v>-14.75</v>
      </c>
      <c r="R32" s="15">
        <f t="shared" si="1"/>
        <v>-13</v>
      </c>
    </row>
    <row r="33" spans="1:18" s="5" customFormat="1" ht="86.25" customHeight="1" thickBot="1">
      <c r="A33" s="65"/>
      <c r="B33" s="333">
        <v>15</v>
      </c>
      <c r="C33" s="337" t="s">
        <v>145</v>
      </c>
      <c r="D33" s="97"/>
      <c r="E33" s="97" t="s">
        <v>20</v>
      </c>
      <c r="F33" s="318"/>
      <c r="G33" s="183" t="s">
        <v>146</v>
      </c>
      <c r="H33" s="40"/>
      <c r="I33" s="183" t="s">
        <v>144</v>
      </c>
      <c r="J33" s="133" t="s">
        <v>115</v>
      </c>
      <c r="K33" s="670" t="s">
        <v>109</v>
      </c>
      <c r="L33" s="615"/>
      <c r="M33" s="615"/>
      <c r="N33" s="615"/>
      <c r="O33" s="615"/>
      <c r="P33" s="616"/>
      <c r="Q33" s="44">
        <f t="shared" si="0"/>
        <v>-14.75</v>
      </c>
      <c r="R33" s="15">
        <f t="shared" si="1"/>
        <v>-13</v>
      </c>
    </row>
    <row r="34" spans="1:18" s="5" customFormat="1" ht="36.75" customHeight="1" thickBot="1">
      <c r="A34" s="658" t="s">
        <v>107</v>
      </c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60"/>
      <c r="Q34" s="44"/>
      <c r="R34" s="15"/>
    </row>
    <row r="35" spans="1:18" s="5" customFormat="1" ht="86.25" customHeight="1">
      <c r="A35" s="331">
        <v>1</v>
      </c>
      <c r="B35" s="332">
        <v>46</v>
      </c>
      <c r="C35" s="336" t="s">
        <v>229</v>
      </c>
      <c r="D35" s="103">
        <v>1962</v>
      </c>
      <c r="E35" s="103" t="s">
        <v>7</v>
      </c>
      <c r="F35" s="316"/>
      <c r="G35" s="182" t="s">
        <v>100</v>
      </c>
      <c r="H35" s="290"/>
      <c r="I35" s="182" t="s">
        <v>160</v>
      </c>
      <c r="J35" s="134" t="s">
        <v>125</v>
      </c>
      <c r="K35" s="53">
        <v>0</v>
      </c>
      <c r="L35" s="77">
        <v>48.48</v>
      </c>
      <c r="M35" s="89">
        <v>0</v>
      </c>
      <c r="N35" s="54">
        <v>40.85</v>
      </c>
      <c r="O35" s="130">
        <v>0</v>
      </c>
      <c r="P35" s="156"/>
      <c r="Q35" s="44">
        <f aca="true" t="shared" si="2" ref="Q35:Q44">(L35-$Q$11)/4</f>
        <v>-2.630000000000001</v>
      </c>
      <c r="R35" s="15">
        <f aca="true" t="shared" si="3" ref="R35:R44">(N35-$R$11)/4</f>
        <v>-2.7874999999999996</v>
      </c>
    </row>
    <row r="36" spans="1:18" s="5" customFormat="1" ht="86.25" customHeight="1">
      <c r="A36" s="65">
        <v>1</v>
      </c>
      <c r="B36" s="333">
        <v>109</v>
      </c>
      <c r="C36" s="337" t="s">
        <v>433</v>
      </c>
      <c r="D36" s="97"/>
      <c r="E36" s="97" t="s">
        <v>7</v>
      </c>
      <c r="F36" s="318"/>
      <c r="G36" s="183" t="s">
        <v>369</v>
      </c>
      <c r="H36" s="40"/>
      <c r="I36" s="183" t="s">
        <v>327</v>
      </c>
      <c r="J36" s="133" t="s">
        <v>324</v>
      </c>
      <c r="K36" s="55">
        <v>0</v>
      </c>
      <c r="L36" s="78">
        <v>50.54</v>
      </c>
      <c r="M36" s="90">
        <v>0</v>
      </c>
      <c r="N36" s="56">
        <v>40.85</v>
      </c>
      <c r="O36" s="131">
        <v>0</v>
      </c>
      <c r="P36" s="157"/>
      <c r="Q36" s="44">
        <f t="shared" si="2"/>
        <v>-2.115</v>
      </c>
      <c r="R36" s="15">
        <f t="shared" si="3"/>
        <v>-2.7874999999999996</v>
      </c>
    </row>
    <row r="37" spans="1:18" s="5" customFormat="1" ht="86.25" customHeight="1">
      <c r="A37" s="65">
        <v>3</v>
      </c>
      <c r="B37" s="333">
        <v>9</v>
      </c>
      <c r="C37" s="337" t="s">
        <v>194</v>
      </c>
      <c r="D37" s="97"/>
      <c r="E37" s="97" t="s">
        <v>7</v>
      </c>
      <c r="F37" s="318"/>
      <c r="G37" s="183" t="s">
        <v>188</v>
      </c>
      <c r="H37" s="40"/>
      <c r="I37" s="183" t="s">
        <v>144</v>
      </c>
      <c r="J37" s="133" t="s">
        <v>115</v>
      </c>
      <c r="K37" s="55">
        <v>0</v>
      </c>
      <c r="L37" s="78">
        <v>53.91</v>
      </c>
      <c r="M37" s="90">
        <v>0</v>
      </c>
      <c r="N37" s="56">
        <v>48.81</v>
      </c>
      <c r="O37" s="132">
        <v>0</v>
      </c>
      <c r="P37" s="158"/>
      <c r="Q37" s="44">
        <f t="shared" si="2"/>
        <v>-1.2725000000000009</v>
      </c>
      <c r="R37" s="15">
        <f t="shared" si="3"/>
        <v>-0.7974999999999994</v>
      </c>
    </row>
    <row r="38" spans="1:18" s="5" customFormat="1" ht="86.25" customHeight="1">
      <c r="A38" s="65">
        <v>4</v>
      </c>
      <c r="B38" s="333">
        <v>8</v>
      </c>
      <c r="C38" s="337" t="s">
        <v>194</v>
      </c>
      <c r="D38" s="97"/>
      <c r="E38" s="97" t="s">
        <v>7</v>
      </c>
      <c r="F38" s="318"/>
      <c r="G38" s="183" t="s">
        <v>151</v>
      </c>
      <c r="H38" s="40"/>
      <c r="I38" s="183" t="s">
        <v>144</v>
      </c>
      <c r="J38" s="133" t="s">
        <v>115</v>
      </c>
      <c r="K38" s="55">
        <v>0</v>
      </c>
      <c r="L38" s="78">
        <v>56.72</v>
      </c>
      <c r="M38" s="90">
        <v>1</v>
      </c>
      <c r="N38" s="56">
        <v>53.02</v>
      </c>
      <c r="O38" s="131">
        <v>1</v>
      </c>
      <c r="P38" s="157"/>
      <c r="Q38" s="44">
        <f t="shared" si="2"/>
        <v>-0.5700000000000003</v>
      </c>
      <c r="R38" s="15">
        <f t="shared" si="3"/>
        <v>0.2550000000000008</v>
      </c>
    </row>
    <row r="39" spans="1:18" s="5" customFormat="1" ht="86.25" customHeight="1">
      <c r="A39" s="65">
        <v>5</v>
      </c>
      <c r="B39" s="333">
        <v>2</v>
      </c>
      <c r="C39" s="337" t="s">
        <v>424</v>
      </c>
      <c r="D39" s="97">
        <v>1979</v>
      </c>
      <c r="E39" s="97" t="s">
        <v>7</v>
      </c>
      <c r="F39" s="318"/>
      <c r="G39" s="164" t="s">
        <v>276</v>
      </c>
      <c r="H39" s="40" t="s">
        <v>277</v>
      </c>
      <c r="I39" s="164" t="s">
        <v>266</v>
      </c>
      <c r="J39" s="133" t="s">
        <v>159</v>
      </c>
      <c r="K39" s="55">
        <v>0</v>
      </c>
      <c r="L39" s="78">
        <v>51.87</v>
      </c>
      <c r="M39" s="90">
        <v>4</v>
      </c>
      <c r="N39" s="56">
        <v>43.35</v>
      </c>
      <c r="O39" s="131">
        <v>4</v>
      </c>
      <c r="P39" s="157"/>
      <c r="Q39" s="44">
        <f t="shared" si="2"/>
        <v>-1.7825000000000006</v>
      </c>
      <c r="R39" s="15">
        <f t="shared" si="3"/>
        <v>-2.1624999999999996</v>
      </c>
    </row>
    <row r="40" spans="1:18" s="5" customFormat="1" ht="86.25" customHeight="1">
      <c r="A40" s="65">
        <v>6</v>
      </c>
      <c r="B40" s="333">
        <v>104</v>
      </c>
      <c r="C40" s="337" t="s">
        <v>203</v>
      </c>
      <c r="D40" s="97">
        <v>1980</v>
      </c>
      <c r="E40" s="97" t="s">
        <v>7</v>
      </c>
      <c r="F40" s="318"/>
      <c r="G40" s="183" t="s">
        <v>332</v>
      </c>
      <c r="H40" s="40"/>
      <c r="I40" s="183" t="s">
        <v>171</v>
      </c>
      <c r="J40" s="133" t="s">
        <v>162</v>
      </c>
      <c r="K40" s="55">
        <v>0</v>
      </c>
      <c r="L40" s="78">
        <v>49.26</v>
      </c>
      <c r="M40" s="90">
        <v>4</v>
      </c>
      <c r="N40" s="56">
        <v>46.28</v>
      </c>
      <c r="O40" s="132">
        <v>4</v>
      </c>
      <c r="P40" s="158"/>
      <c r="Q40" s="44">
        <f t="shared" si="2"/>
        <v>-2.4350000000000005</v>
      </c>
      <c r="R40" s="15">
        <f t="shared" si="3"/>
        <v>-1.4299999999999997</v>
      </c>
    </row>
    <row r="41" spans="1:18" s="5" customFormat="1" ht="86.25" customHeight="1">
      <c r="A41" s="65">
        <v>7</v>
      </c>
      <c r="B41" s="333">
        <v>54</v>
      </c>
      <c r="C41" s="337" t="s">
        <v>202</v>
      </c>
      <c r="D41" s="97">
        <v>1968</v>
      </c>
      <c r="E41" s="97" t="s">
        <v>7</v>
      </c>
      <c r="F41" s="318"/>
      <c r="G41" s="164" t="s">
        <v>167</v>
      </c>
      <c r="H41" s="40"/>
      <c r="I41" s="183" t="s">
        <v>171</v>
      </c>
      <c r="J41" s="133" t="s">
        <v>162</v>
      </c>
      <c r="K41" s="55">
        <v>6</v>
      </c>
      <c r="L41" s="78">
        <v>64.97</v>
      </c>
      <c r="M41" s="90">
        <v>1</v>
      </c>
      <c r="N41" s="56">
        <v>54.25</v>
      </c>
      <c r="O41" s="131">
        <v>7</v>
      </c>
      <c r="P41" s="157"/>
      <c r="Q41" s="44">
        <f t="shared" si="2"/>
        <v>1.4924999999999997</v>
      </c>
      <c r="R41" s="15">
        <f t="shared" si="3"/>
        <v>0.5625</v>
      </c>
    </row>
    <row r="42" spans="1:18" s="5" customFormat="1" ht="86.25" customHeight="1">
      <c r="A42" s="65">
        <v>8</v>
      </c>
      <c r="B42" s="333">
        <v>65</v>
      </c>
      <c r="C42" s="337" t="s">
        <v>432</v>
      </c>
      <c r="D42" s="97"/>
      <c r="E42" s="97" t="s">
        <v>7</v>
      </c>
      <c r="F42" s="318"/>
      <c r="G42" s="183" t="s">
        <v>331</v>
      </c>
      <c r="H42" s="40"/>
      <c r="I42" s="183" t="s">
        <v>178</v>
      </c>
      <c r="J42" s="133" t="s">
        <v>179</v>
      </c>
      <c r="K42" s="55">
        <v>4</v>
      </c>
      <c r="L42" s="78">
        <v>41.89</v>
      </c>
      <c r="M42" s="90">
        <v>4</v>
      </c>
      <c r="N42" s="56">
        <v>40.43</v>
      </c>
      <c r="O42" s="131">
        <v>8</v>
      </c>
      <c r="P42" s="157"/>
      <c r="Q42" s="44">
        <f t="shared" si="2"/>
        <v>-4.2775</v>
      </c>
      <c r="R42" s="15">
        <f t="shared" si="3"/>
        <v>-2.8925</v>
      </c>
    </row>
    <row r="43" spans="1:18" s="5" customFormat="1" ht="86.25" customHeight="1">
      <c r="A43" s="65">
        <v>9</v>
      </c>
      <c r="B43" s="333">
        <v>81</v>
      </c>
      <c r="C43" s="337" t="s">
        <v>411</v>
      </c>
      <c r="D43" s="97"/>
      <c r="E43" s="97" t="s">
        <v>7</v>
      </c>
      <c r="F43" s="318"/>
      <c r="G43" s="183" t="s">
        <v>296</v>
      </c>
      <c r="H43" s="40"/>
      <c r="I43" s="183" t="s">
        <v>250</v>
      </c>
      <c r="J43" s="133" t="s">
        <v>251</v>
      </c>
      <c r="K43" s="55">
        <v>0</v>
      </c>
      <c r="L43" s="78">
        <v>47.55</v>
      </c>
      <c r="M43" s="661" t="s">
        <v>111</v>
      </c>
      <c r="N43" s="615"/>
      <c r="O43" s="616"/>
      <c r="P43" s="158"/>
      <c r="Q43" s="44">
        <f t="shared" si="2"/>
        <v>-2.8625000000000007</v>
      </c>
      <c r="R43" s="15">
        <f t="shared" si="3"/>
        <v>-13</v>
      </c>
    </row>
    <row r="44" spans="1:18" s="5" customFormat="1" ht="86.25" customHeight="1" thickBot="1">
      <c r="A44" s="64"/>
      <c r="B44" s="347">
        <v>40</v>
      </c>
      <c r="C44" s="345" t="s">
        <v>428</v>
      </c>
      <c r="D44" s="101">
        <v>1962</v>
      </c>
      <c r="E44" s="101" t="s">
        <v>7</v>
      </c>
      <c r="F44" s="319"/>
      <c r="G44" s="192" t="s">
        <v>330</v>
      </c>
      <c r="H44" s="292"/>
      <c r="I44" s="192" t="s">
        <v>90</v>
      </c>
      <c r="J44" s="209" t="s">
        <v>246</v>
      </c>
      <c r="K44" s="671" t="s">
        <v>109</v>
      </c>
      <c r="L44" s="618"/>
      <c r="M44" s="618"/>
      <c r="N44" s="618"/>
      <c r="O44" s="619"/>
      <c r="P44" s="159"/>
      <c r="Q44" s="44">
        <f t="shared" si="2"/>
        <v>-14.75</v>
      </c>
      <c r="R44" s="15">
        <f t="shared" si="3"/>
        <v>-13</v>
      </c>
    </row>
    <row r="45" spans="1:13" s="4" customFormat="1" ht="15.75" customHeight="1">
      <c r="A45" s="7"/>
      <c r="B45" s="8"/>
      <c r="C45" s="9"/>
      <c r="D45" s="10"/>
      <c r="E45" s="10"/>
      <c r="F45" s="10"/>
      <c r="G45" s="11"/>
      <c r="H45" s="11"/>
      <c r="I45" s="11"/>
      <c r="J45" s="12"/>
      <c r="K45" s="13"/>
      <c r="L45" s="13"/>
      <c r="M45" s="13"/>
    </row>
    <row r="46" spans="1:13" s="3" customFormat="1" ht="23.25" customHeight="1">
      <c r="A46" s="14"/>
      <c r="B46" s="14"/>
      <c r="C46" s="6"/>
      <c r="D46" s="18" t="s">
        <v>15</v>
      </c>
      <c r="E46" s="25"/>
      <c r="F46" s="25"/>
      <c r="H46" s="16"/>
      <c r="I46" s="20"/>
      <c r="K46" s="18" t="s">
        <v>57</v>
      </c>
      <c r="L46" s="14"/>
      <c r="M46" s="14"/>
    </row>
    <row r="47" spans="1:13" s="3" customFormat="1" ht="9.75" customHeight="1">
      <c r="A47" s="14"/>
      <c r="B47" s="14"/>
      <c r="C47" s="6"/>
      <c r="D47" s="16"/>
      <c r="E47" s="16"/>
      <c r="F47" s="16"/>
      <c r="H47" s="16"/>
      <c r="I47" s="20"/>
      <c r="K47" s="21"/>
      <c r="L47" s="14"/>
      <c r="M47" s="14"/>
    </row>
    <row r="48" spans="1:13" s="3" customFormat="1" ht="30" customHeight="1">
      <c r="A48" s="14"/>
      <c r="B48" s="14"/>
      <c r="C48" s="6"/>
      <c r="D48" s="18" t="s">
        <v>2</v>
      </c>
      <c r="E48" s="25"/>
      <c r="F48" s="25"/>
      <c r="H48" s="16"/>
      <c r="I48" s="20"/>
      <c r="K48" s="18" t="s">
        <v>21</v>
      </c>
      <c r="L48" s="14"/>
      <c r="M48" s="14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/>
  <mergeCells count="35">
    <mergeCell ref="A34:P34"/>
    <mergeCell ref="K32:P32"/>
    <mergeCell ref="K33:P33"/>
    <mergeCell ref="M43:O43"/>
    <mergeCell ref="K44:O44"/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P9:P11"/>
    <mergeCell ref="K10:L10"/>
    <mergeCell ref="M10:N10"/>
    <mergeCell ref="G9:G11"/>
    <mergeCell ref="H9:H11"/>
    <mergeCell ref="A13:P13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portrait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53"/>
  <sheetViews>
    <sheetView view="pageBreakPreview" zoomScale="41" zoomScaleNormal="61" zoomScaleSheetLayoutView="41" zoomScalePageLayoutView="0" workbookViewId="0" topLeftCell="A40">
      <selection activeCell="C16" sqref="C16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43.57421875" style="1" customWidth="1"/>
    <col min="8" max="8" width="48.7109375" style="1" hidden="1" customWidth="1"/>
    <col min="9" max="9" width="67.28125" style="1" customWidth="1"/>
    <col min="10" max="10" width="55.0039062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108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5.2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90"/>
      <c r="L3" s="590"/>
      <c r="M3" s="591"/>
      <c r="N3" s="591"/>
      <c r="O3" s="592"/>
      <c r="P3" s="592"/>
    </row>
    <row r="4" spans="1:16" s="3" customFormat="1" ht="40.5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90"/>
      <c r="L4" s="590"/>
      <c r="M4" s="591"/>
      <c r="N4" s="591"/>
      <c r="O4" s="592"/>
      <c r="P4" s="592"/>
    </row>
    <row r="5" spans="1:16" s="3" customFormat="1" ht="36.75" customHeight="1">
      <c r="A5" s="589" t="s">
        <v>407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57" customHeight="1" thickBot="1">
      <c r="A8" s="597" t="s">
        <v>48</v>
      </c>
      <c r="B8" s="598"/>
      <c r="C8" s="180" t="s">
        <v>49</v>
      </c>
      <c r="D8" s="651" t="s">
        <v>129</v>
      </c>
      <c r="E8" s="652"/>
      <c r="F8" s="653"/>
      <c r="G8" s="654"/>
      <c r="H8" s="584"/>
      <c r="I8" s="631"/>
      <c r="J8" s="632" t="s">
        <v>199</v>
      </c>
      <c r="K8" s="633"/>
      <c r="L8" s="633"/>
      <c r="M8" s="633"/>
      <c r="N8" s="633"/>
      <c r="O8" s="633"/>
      <c r="P8" s="634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33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22</v>
      </c>
      <c r="L10" s="641"/>
      <c r="M10" s="628" t="s">
        <v>23</v>
      </c>
      <c r="N10" s="629"/>
      <c r="O10" s="649"/>
      <c r="P10" s="638"/>
    </row>
    <row r="11" spans="1:18" s="5" customFormat="1" ht="48.7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59</v>
      </c>
      <c r="R11" s="93">
        <v>52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(L50-$Q$11)/4</f>
        <v>-14.75</v>
      </c>
      <c r="R12" s="15">
        <f>(N50-$R$11)/4</f>
        <v>-13</v>
      </c>
    </row>
    <row r="13" spans="1:18" s="5" customFormat="1" ht="36.75" customHeight="1" thickBot="1">
      <c r="A13" s="658" t="s">
        <v>430</v>
      </c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60"/>
      <c r="Q13" s="44"/>
      <c r="R13" s="15"/>
    </row>
    <row r="14" spans="1:18" s="5" customFormat="1" ht="78.75" customHeight="1">
      <c r="A14" s="65">
        <v>1</v>
      </c>
      <c r="B14" s="23">
        <v>25</v>
      </c>
      <c r="C14" s="183" t="s">
        <v>210</v>
      </c>
      <c r="D14" s="97">
        <v>2002</v>
      </c>
      <c r="E14" s="97" t="s">
        <v>85</v>
      </c>
      <c r="F14" s="216"/>
      <c r="G14" s="183" t="s">
        <v>143</v>
      </c>
      <c r="H14" s="183">
        <f>27*200+1200+3000</f>
        <v>9600</v>
      </c>
      <c r="I14" s="183" t="s">
        <v>191</v>
      </c>
      <c r="J14" s="337" t="s">
        <v>192</v>
      </c>
      <c r="K14" s="55">
        <v>0</v>
      </c>
      <c r="L14" s="56">
        <v>49.17</v>
      </c>
      <c r="M14" s="90">
        <v>0</v>
      </c>
      <c r="N14" s="56">
        <v>37.8</v>
      </c>
      <c r="O14" s="352"/>
      <c r="P14" s="361"/>
      <c r="Q14" s="44">
        <f aca="true" t="shared" si="0" ref="Q14:Q22">(L14-$Q$11)/4</f>
        <v>-2.4574999999999996</v>
      </c>
      <c r="R14" s="15">
        <f>(N14-$R$11)/4</f>
        <v>-3.5500000000000007</v>
      </c>
    </row>
    <row r="15" spans="1:18" s="5" customFormat="1" ht="78.75" customHeight="1">
      <c r="A15" s="52">
        <v>2</v>
      </c>
      <c r="B15" s="22">
        <v>82</v>
      </c>
      <c r="C15" s="191" t="s">
        <v>312</v>
      </c>
      <c r="D15" s="121">
        <v>2000</v>
      </c>
      <c r="E15" s="121" t="s">
        <v>85</v>
      </c>
      <c r="F15" s="235"/>
      <c r="G15" s="191" t="s">
        <v>313</v>
      </c>
      <c r="H15" s="191"/>
      <c r="I15" s="191" t="s">
        <v>250</v>
      </c>
      <c r="J15" s="338" t="s">
        <v>251</v>
      </c>
      <c r="K15" s="122">
        <v>0</v>
      </c>
      <c r="L15" s="125">
        <v>50.32</v>
      </c>
      <c r="M15" s="124">
        <v>0</v>
      </c>
      <c r="N15" s="125">
        <v>38.69</v>
      </c>
      <c r="O15" s="351"/>
      <c r="P15" s="358"/>
      <c r="Q15" s="44">
        <f t="shared" si="0"/>
        <v>-2.17</v>
      </c>
      <c r="R15" s="15">
        <f>(N15-$R$11)/4</f>
        <v>-3.3275000000000006</v>
      </c>
    </row>
    <row r="16" spans="1:18" s="5" customFormat="1" ht="78.75" customHeight="1">
      <c r="A16" s="52">
        <v>3</v>
      </c>
      <c r="B16" s="22">
        <v>55</v>
      </c>
      <c r="C16" s="191" t="s">
        <v>154</v>
      </c>
      <c r="D16" s="121">
        <v>1984</v>
      </c>
      <c r="E16" s="121" t="s">
        <v>298</v>
      </c>
      <c r="F16" s="235"/>
      <c r="G16" s="191" t="s">
        <v>309</v>
      </c>
      <c r="H16" s="191"/>
      <c r="I16" s="191" t="s">
        <v>171</v>
      </c>
      <c r="J16" s="338" t="s">
        <v>162</v>
      </c>
      <c r="K16" s="122">
        <v>0</v>
      </c>
      <c r="L16" s="125">
        <v>51.04</v>
      </c>
      <c r="M16" s="124">
        <v>0</v>
      </c>
      <c r="N16" s="125">
        <v>38.77</v>
      </c>
      <c r="O16" s="351"/>
      <c r="P16" s="358"/>
      <c r="Q16" s="44">
        <f t="shared" si="0"/>
        <v>-1.9900000000000002</v>
      </c>
      <c r="R16" s="15">
        <f>(N16-$R$11)/4</f>
        <v>-3.307499999999999</v>
      </c>
    </row>
    <row r="17" spans="1:18" s="5" customFormat="1" ht="78.75" customHeight="1">
      <c r="A17" s="52">
        <v>4</v>
      </c>
      <c r="B17" s="22">
        <v>21</v>
      </c>
      <c r="C17" s="191" t="s">
        <v>181</v>
      </c>
      <c r="D17" s="121">
        <v>2000</v>
      </c>
      <c r="E17" s="121" t="s">
        <v>93</v>
      </c>
      <c r="F17" s="235"/>
      <c r="G17" s="191" t="s">
        <v>183</v>
      </c>
      <c r="H17" s="191"/>
      <c r="I17" s="191" t="s">
        <v>144</v>
      </c>
      <c r="J17" s="338" t="s">
        <v>115</v>
      </c>
      <c r="K17" s="122">
        <v>0</v>
      </c>
      <c r="L17" s="125">
        <v>48.22</v>
      </c>
      <c r="M17" s="124">
        <v>0</v>
      </c>
      <c r="N17" s="125">
        <v>39.09</v>
      </c>
      <c r="O17" s="351"/>
      <c r="P17" s="358"/>
      <c r="Q17" s="44">
        <f t="shared" si="0"/>
        <v>-2.6950000000000003</v>
      </c>
      <c r="R17" s="15">
        <f>(N17-$R$11)/4</f>
        <v>-3.227499999999999</v>
      </c>
    </row>
    <row r="18" spans="1:18" s="5" customFormat="1" ht="78.75" customHeight="1">
      <c r="A18" s="52">
        <v>5</v>
      </c>
      <c r="B18" s="22">
        <v>60</v>
      </c>
      <c r="C18" s="191" t="s">
        <v>344</v>
      </c>
      <c r="D18" s="121">
        <v>1997</v>
      </c>
      <c r="E18" s="121" t="s">
        <v>298</v>
      </c>
      <c r="F18" s="235"/>
      <c r="G18" s="191" t="s">
        <v>345</v>
      </c>
      <c r="H18" s="191"/>
      <c r="I18" s="191" t="s">
        <v>242</v>
      </c>
      <c r="J18" s="338" t="s">
        <v>243</v>
      </c>
      <c r="K18" s="122">
        <v>0</v>
      </c>
      <c r="L18" s="125">
        <v>55.94</v>
      </c>
      <c r="M18" s="124">
        <v>0</v>
      </c>
      <c r="N18" s="125">
        <v>43.84</v>
      </c>
      <c r="O18" s="351"/>
      <c r="P18" s="358"/>
      <c r="Q18" s="44">
        <f t="shared" si="0"/>
        <v>-0.7650000000000006</v>
      </c>
      <c r="R18" s="15">
        <f>(N18-$R$11)/4</f>
        <v>-2.039999999999999</v>
      </c>
    </row>
    <row r="19" spans="1:18" s="5" customFormat="1" ht="78.75" customHeight="1">
      <c r="A19" s="52">
        <v>6</v>
      </c>
      <c r="B19" s="22">
        <v>83</v>
      </c>
      <c r="C19" s="191" t="s">
        <v>164</v>
      </c>
      <c r="D19" s="121">
        <v>1996</v>
      </c>
      <c r="E19" s="121" t="s">
        <v>85</v>
      </c>
      <c r="F19" s="235"/>
      <c r="G19" s="191" t="s">
        <v>314</v>
      </c>
      <c r="H19" s="191"/>
      <c r="I19" s="191" t="s">
        <v>86</v>
      </c>
      <c r="J19" s="338" t="s">
        <v>172</v>
      </c>
      <c r="K19" s="122">
        <v>0</v>
      </c>
      <c r="L19" s="125">
        <v>48.89</v>
      </c>
      <c r="M19" s="124">
        <v>0</v>
      </c>
      <c r="N19" s="125">
        <v>44.24</v>
      </c>
      <c r="O19" s="351"/>
      <c r="P19" s="358"/>
      <c r="Q19" s="44">
        <f t="shared" si="0"/>
        <v>-2.5275</v>
      </c>
      <c r="R19" s="15"/>
    </row>
    <row r="20" spans="1:18" s="5" customFormat="1" ht="78.75" customHeight="1">
      <c r="A20" s="52">
        <v>7</v>
      </c>
      <c r="B20" s="22">
        <v>105</v>
      </c>
      <c r="C20" s="191" t="s">
        <v>166</v>
      </c>
      <c r="D20" s="121">
        <v>1980</v>
      </c>
      <c r="E20" s="121" t="s">
        <v>7</v>
      </c>
      <c r="F20" s="235"/>
      <c r="G20" s="191" t="s">
        <v>356</v>
      </c>
      <c r="H20" s="191"/>
      <c r="I20" s="191" t="s">
        <v>171</v>
      </c>
      <c r="J20" s="338" t="s">
        <v>162</v>
      </c>
      <c r="K20" s="122">
        <v>0</v>
      </c>
      <c r="L20" s="125">
        <v>49.15</v>
      </c>
      <c r="M20" s="124">
        <v>0</v>
      </c>
      <c r="N20" s="125">
        <v>44.77</v>
      </c>
      <c r="O20" s="351"/>
      <c r="P20" s="358"/>
      <c r="Q20" s="44">
        <f t="shared" si="0"/>
        <v>-2.4625000000000004</v>
      </c>
      <c r="R20" s="15">
        <f aca="true" t="shared" si="1" ref="R20:R26">(N20-$R$11)/4</f>
        <v>-1.8074999999999992</v>
      </c>
    </row>
    <row r="21" spans="1:18" s="5" customFormat="1" ht="78.75" customHeight="1">
      <c r="A21" s="52">
        <v>8</v>
      </c>
      <c r="B21" s="22">
        <v>7</v>
      </c>
      <c r="C21" s="191" t="s">
        <v>301</v>
      </c>
      <c r="D21" s="121">
        <v>1982</v>
      </c>
      <c r="E21" s="121" t="s">
        <v>298</v>
      </c>
      <c r="F21" s="235"/>
      <c r="G21" s="191" t="s">
        <v>339</v>
      </c>
      <c r="H21" s="191" t="s">
        <v>340</v>
      </c>
      <c r="I21" s="191" t="s">
        <v>116</v>
      </c>
      <c r="J21" s="338" t="s">
        <v>142</v>
      </c>
      <c r="K21" s="122">
        <v>0</v>
      </c>
      <c r="L21" s="125">
        <v>54.46</v>
      </c>
      <c r="M21" s="124">
        <v>0</v>
      </c>
      <c r="N21" s="125">
        <v>46.24</v>
      </c>
      <c r="O21" s="351"/>
      <c r="P21" s="358"/>
      <c r="Q21" s="44">
        <f t="shared" si="0"/>
        <v>-1.1349999999999998</v>
      </c>
      <c r="R21" s="15">
        <f t="shared" si="1"/>
        <v>-1.4399999999999995</v>
      </c>
    </row>
    <row r="22" spans="1:18" s="5" customFormat="1" ht="78.75" customHeight="1">
      <c r="A22" s="52">
        <v>9</v>
      </c>
      <c r="B22" s="22">
        <v>20</v>
      </c>
      <c r="C22" s="191" t="s">
        <v>303</v>
      </c>
      <c r="D22" s="121">
        <v>1999</v>
      </c>
      <c r="E22" s="121" t="s">
        <v>94</v>
      </c>
      <c r="F22" s="235"/>
      <c r="G22" s="191" t="s">
        <v>341</v>
      </c>
      <c r="H22" s="191"/>
      <c r="I22" s="191" t="s">
        <v>144</v>
      </c>
      <c r="J22" s="338" t="s">
        <v>115</v>
      </c>
      <c r="K22" s="122">
        <v>0</v>
      </c>
      <c r="L22" s="125">
        <v>49.19</v>
      </c>
      <c r="M22" s="124">
        <v>0</v>
      </c>
      <c r="N22" s="125">
        <v>46.91</v>
      </c>
      <c r="O22" s="351"/>
      <c r="P22" s="358"/>
      <c r="Q22" s="44">
        <f t="shared" si="0"/>
        <v>-2.4525000000000006</v>
      </c>
      <c r="R22" s="15">
        <f t="shared" si="1"/>
        <v>-1.2725000000000009</v>
      </c>
    </row>
    <row r="23" spans="1:18" s="5" customFormat="1" ht="78.75" customHeight="1">
      <c r="A23" s="52">
        <v>10</v>
      </c>
      <c r="B23" s="22">
        <v>108</v>
      </c>
      <c r="C23" s="191" t="s">
        <v>324</v>
      </c>
      <c r="D23" s="121">
        <v>1990</v>
      </c>
      <c r="E23" s="121" t="s">
        <v>263</v>
      </c>
      <c r="F23" s="235"/>
      <c r="G23" s="191" t="s">
        <v>325</v>
      </c>
      <c r="H23" s="191" t="s">
        <v>326</v>
      </c>
      <c r="I23" s="191" t="s">
        <v>327</v>
      </c>
      <c r="J23" s="338" t="s">
        <v>328</v>
      </c>
      <c r="K23" s="122">
        <v>0</v>
      </c>
      <c r="L23" s="125">
        <v>57.36</v>
      </c>
      <c r="M23" s="124">
        <v>0</v>
      </c>
      <c r="N23" s="125">
        <v>48.89</v>
      </c>
      <c r="O23" s="351"/>
      <c r="P23" s="358"/>
      <c r="Q23" s="44">
        <f aca="true" t="shared" si="2" ref="Q23:Q32">(L23-$Q$11)/4</f>
        <v>-0.41000000000000014</v>
      </c>
      <c r="R23" s="15">
        <f t="shared" si="1"/>
        <v>-0.7774999999999999</v>
      </c>
    </row>
    <row r="24" spans="1:18" s="5" customFormat="1" ht="78.75" customHeight="1">
      <c r="A24" s="52">
        <v>11</v>
      </c>
      <c r="B24" s="22">
        <v>97</v>
      </c>
      <c r="C24" s="191" t="s">
        <v>316</v>
      </c>
      <c r="D24" s="121">
        <v>1998</v>
      </c>
      <c r="E24" s="121" t="s">
        <v>85</v>
      </c>
      <c r="F24" s="235"/>
      <c r="G24" s="191" t="s">
        <v>317</v>
      </c>
      <c r="H24" s="191"/>
      <c r="I24" s="191" t="s">
        <v>86</v>
      </c>
      <c r="J24" s="338" t="s">
        <v>318</v>
      </c>
      <c r="K24" s="122">
        <v>0</v>
      </c>
      <c r="L24" s="125">
        <v>50.66</v>
      </c>
      <c r="M24" s="124">
        <v>4</v>
      </c>
      <c r="N24" s="125">
        <v>45.76</v>
      </c>
      <c r="O24" s="351"/>
      <c r="P24" s="358"/>
      <c r="Q24" s="44">
        <f>(L24-$Q$11)/4</f>
        <v>-2.085000000000001</v>
      </c>
      <c r="R24" s="15">
        <f t="shared" si="1"/>
        <v>-1.5600000000000005</v>
      </c>
    </row>
    <row r="25" spans="1:18" s="5" customFormat="1" ht="78.75" customHeight="1">
      <c r="A25" s="52">
        <v>12</v>
      </c>
      <c r="B25" s="22">
        <v>80</v>
      </c>
      <c r="C25" s="191" t="s">
        <v>489</v>
      </c>
      <c r="D25" s="121"/>
      <c r="E25" s="121"/>
      <c r="F25" s="235"/>
      <c r="G25" s="191" t="s">
        <v>353</v>
      </c>
      <c r="H25" s="191"/>
      <c r="I25" s="191" t="s">
        <v>354</v>
      </c>
      <c r="J25" s="338" t="s">
        <v>8</v>
      </c>
      <c r="K25" s="122">
        <v>0</v>
      </c>
      <c r="L25" s="125">
        <v>49.47</v>
      </c>
      <c r="M25" s="124">
        <v>4</v>
      </c>
      <c r="N25" s="125">
        <v>47.33</v>
      </c>
      <c r="O25" s="351"/>
      <c r="P25" s="358"/>
      <c r="Q25" s="44">
        <f>(L25-$Q$11)/4</f>
        <v>-2.3825000000000003</v>
      </c>
      <c r="R25" s="15">
        <f t="shared" si="1"/>
        <v>-1.1675000000000004</v>
      </c>
    </row>
    <row r="26" spans="1:18" s="5" customFormat="1" ht="78.75" customHeight="1">
      <c r="A26" s="52">
        <v>13</v>
      </c>
      <c r="B26" s="22">
        <v>103</v>
      </c>
      <c r="C26" s="191" t="s">
        <v>322</v>
      </c>
      <c r="D26" s="121">
        <v>1980</v>
      </c>
      <c r="E26" s="121" t="s">
        <v>298</v>
      </c>
      <c r="F26" s="235"/>
      <c r="G26" s="191" t="s">
        <v>355</v>
      </c>
      <c r="H26" s="191"/>
      <c r="I26" s="191" t="s">
        <v>321</v>
      </c>
      <c r="J26" s="338" t="s">
        <v>319</v>
      </c>
      <c r="K26" s="122">
        <v>4</v>
      </c>
      <c r="L26" s="125">
        <v>46.55</v>
      </c>
      <c r="M26" s="124"/>
      <c r="N26" s="125"/>
      <c r="O26" s="351"/>
      <c r="P26" s="358"/>
      <c r="Q26" s="44">
        <f>(L26-$Q$11)/4</f>
        <v>-3.1125000000000007</v>
      </c>
      <c r="R26" s="15">
        <f t="shared" si="1"/>
        <v>-13</v>
      </c>
    </row>
    <row r="27" spans="1:18" s="5" customFormat="1" ht="78.75" customHeight="1">
      <c r="A27" s="52">
        <v>14</v>
      </c>
      <c r="B27" s="22">
        <v>109</v>
      </c>
      <c r="C27" s="191" t="s">
        <v>328</v>
      </c>
      <c r="D27" s="121"/>
      <c r="E27" s="121" t="s">
        <v>7</v>
      </c>
      <c r="F27" s="235"/>
      <c r="G27" s="191" t="s">
        <v>369</v>
      </c>
      <c r="H27" s="191"/>
      <c r="I27" s="191" t="s">
        <v>327</v>
      </c>
      <c r="J27" s="338" t="s">
        <v>324</v>
      </c>
      <c r="K27" s="122">
        <v>4</v>
      </c>
      <c r="L27" s="125">
        <v>49.27</v>
      </c>
      <c r="M27" s="124"/>
      <c r="N27" s="125"/>
      <c r="O27" s="351"/>
      <c r="P27" s="358"/>
      <c r="Q27" s="44">
        <f t="shared" si="2"/>
        <v>-2.432499999999999</v>
      </c>
      <c r="R27" s="15"/>
    </row>
    <row r="28" spans="1:18" s="5" customFormat="1" ht="78.75" customHeight="1">
      <c r="A28" s="52">
        <v>15</v>
      </c>
      <c r="B28" s="22">
        <v>63</v>
      </c>
      <c r="C28" s="191" t="s">
        <v>347</v>
      </c>
      <c r="D28" s="121">
        <v>1985</v>
      </c>
      <c r="E28" s="121" t="s">
        <v>298</v>
      </c>
      <c r="F28" s="235"/>
      <c r="G28" s="191" t="s">
        <v>348</v>
      </c>
      <c r="H28" s="191"/>
      <c r="I28" s="191" t="s">
        <v>242</v>
      </c>
      <c r="J28" s="338" t="s">
        <v>243</v>
      </c>
      <c r="K28" s="122">
        <v>4</v>
      </c>
      <c r="L28" s="125">
        <v>53.13</v>
      </c>
      <c r="M28" s="124"/>
      <c r="N28" s="125"/>
      <c r="O28" s="351"/>
      <c r="P28" s="358"/>
      <c r="Q28" s="44">
        <f>(L28-$Q$11)/4</f>
        <v>-1.4674999999999994</v>
      </c>
      <c r="R28" s="15">
        <f aca="true" t="shared" si="3" ref="R28:R39">(N28-$R$11)/4</f>
        <v>-13</v>
      </c>
    </row>
    <row r="29" spans="1:19" s="5" customFormat="1" ht="78.75" customHeight="1">
      <c r="A29" s="52">
        <v>16</v>
      </c>
      <c r="B29" s="22">
        <v>74</v>
      </c>
      <c r="C29" s="191" t="s">
        <v>431</v>
      </c>
      <c r="D29" s="121">
        <v>1956</v>
      </c>
      <c r="E29" s="121" t="s">
        <v>89</v>
      </c>
      <c r="F29" s="235"/>
      <c r="G29" s="191" t="s">
        <v>284</v>
      </c>
      <c r="H29" s="191"/>
      <c r="I29" s="191" t="s">
        <v>282</v>
      </c>
      <c r="J29" s="338" t="s">
        <v>8</v>
      </c>
      <c r="K29" s="122">
        <v>4</v>
      </c>
      <c r="L29" s="125">
        <v>53.59</v>
      </c>
      <c r="M29" s="124"/>
      <c r="N29" s="125"/>
      <c r="O29" s="351"/>
      <c r="P29" s="358"/>
      <c r="Q29" s="44">
        <f t="shared" si="2"/>
        <v>-1.3524999999999991</v>
      </c>
      <c r="R29" s="15">
        <f t="shared" si="3"/>
        <v>-13</v>
      </c>
      <c r="S29" s="5">
        <v>400</v>
      </c>
    </row>
    <row r="30" spans="1:18" s="5" customFormat="1" ht="78.75" customHeight="1">
      <c r="A30" s="52">
        <v>17</v>
      </c>
      <c r="B30" s="22">
        <v>56</v>
      </c>
      <c r="C30" s="191" t="s">
        <v>165</v>
      </c>
      <c r="D30" s="121">
        <v>1990</v>
      </c>
      <c r="E30" s="121" t="s">
        <v>7</v>
      </c>
      <c r="F30" s="235"/>
      <c r="G30" s="191" t="s">
        <v>310</v>
      </c>
      <c r="H30" s="191"/>
      <c r="I30" s="191" t="s">
        <v>171</v>
      </c>
      <c r="J30" s="338" t="s">
        <v>162</v>
      </c>
      <c r="K30" s="122">
        <v>4</v>
      </c>
      <c r="L30" s="125">
        <v>54.05</v>
      </c>
      <c r="M30" s="124"/>
      <c r="N30" s="125"/>
      <c r="O30" s="351"/>
      <c r="P30" s="358"/>
      <c r="Q30" s="44">
        <f t="shared" si="2"/>
        <v>-1.2375000000000007</v>
      </c>
      <c r="R30" s="15">
        <f t="shared" si="3"/>
        <v>-13</v>
      </c>
    </row>
    <row r="31" spans="1:18" s="5" customFormat="1" ht="78.75" customHeight="1">
      <c r="A31" s="52">
        <v>18</v>
      </c>
      <c r="B31" s="22">
        <v>61</v>
      </c>
      <c r="C31" s="191" t="s">
        <v>344</v>
      </c>
      <c r="D31" s="121">
        <v>1997</v>
      </c>
      <c r="E31" s="121" t="s">
        <v>298</v>
      </c>
      <c r="F31" s="235"/>
      <c r="G31" s="191" t="s">
        <v>346</v>
      </c>
      <c r="H31" s="191"/>
      <c r="I31" s="191" t="s">
        <v>242</v>
      </c>
      <c r="J31" s="338" t="s">
        <v>243</v>
      </c>
      <c r="K31" s="122">
        <v>4</v>
      </c>
      <c r="L31" s="125">
        <v>54.99</v>
      </c>
      <c r="M31" s="124"/>
      <c r="N31" s="125"/>
      <c r="O31" s="351"/>
      <c r="P31" s="358"/>
      <c r="Q31" s="44">
        <f>(L31-$Q$11)/4</f>
        <v>-1.0024999999999995</v>
      </c>
      <c r="R31" s="15">
        <f t="shared" si="3"/>
        <v>-13</v>
      </c>
    </row>
    <row r="32" spans="1:18" s="5" customFormat="1" ht="78.75" customHeight="1">
      <c r="A32" s="52">
        <v>19</v>
      </c>
      <c r="B32" s="22">
        <v>6</v>
      </c>
      <c r="C32" s="191" t="s">
        <v>301</v>
      </c>
      <c r="D32" s="121">
        <v>1982</v>
      </c>
      <c r="E32" s="121" t="s">
        <v>298</v>
      </c>
      <c r="F32" s="235"/>
      <c r="G32" s="191" t="s">
        <v>122</v>
      </c>
      <c r="H32" s="191"/>
      <c r="I32" s="191" t="s">
        <v>116</v>
      </c>
      <c r="J32" s="338" t="s">
        <v>142</v>
      </c>
      <c r="K32" s="122">
        <v>4</v>
      </c>
      <c r="L32" s="125">
        <v>58.17</v>
      </c>
      <c r="M32" s="124"/>
      <c r="N32" s="125"/>
      <c r="O32" s="351"/>
      <c r="P32" s="358"/>
      <c r="Q32" s="44">
        <f t="shared" si="2"/>
        <v>-0.20749999999999957</v>
      </c>
      <c r="R32" s="15">
        <f t="shared" si="3"/>
        <v>-13</v>
      </c>
    </row>
    <row r="33" spans="1:18" s="5" customFormat="1" ht="78.75" customHeight="1">
      <c r="A33" s="52">
        <v>20</v>
      </c>
      <c r="B33" s="22">
        <v>17</v>
      </c>
      <c r="C33" s="191" t="s">
        <v>302</v>
      </c>
      <c r="D33" s="121">
        <v>2000</v>
      </c>
      <c r="E33" s="121" t="s">
        <v>93</v>
      </c>
      <c r="F33" s="235"/>
      <c r="G33" s="191" t="s">
        <v>175</v>
      </c>
      <c r="H33" s="191"/>
      <c r="I33" s="191" t="s">
        <v>144</v>
      </c>
      <c r="J33" s="338" t="s">
        <v>115</v>
      </c>
      <c r="K33" s="122">
        <v>7</v>
      </c>
      <c r="L33" s="125">
        <v>69.06</v>
      </c>
      <c r="M33" s="124"/>
      <c r="N33" s="125"/>
      <c r="O33" s="351"/>
      <c r="P33" s="358"/>
      <c r="Q33" s="44">
        <f aca="true" t="shared" si="4" ref="Q33:Q39">(L33-$Q$11)/4</f>
        <v>2.5150000000000006</v>
      </c>
      <c r="R33" s="15">
        <f t="shared" si="3"/>
        <v>-13</v>
      </c>
    </row>
    <row r="34" spans="1:18" s="5" customFormat="1" ht="78.75" customHeight="1">
      <c r="A34" s="52">
        <v>21</v>
      </c>
      <c r="B34" s="22">
        <v>57</v>
      </c>
      <c r="C34" s="191" t="s">
        <v>156</v>
      </c>
      <c r="D34" s="121">
        <v>1986</v>
      </c>
      <c r="E34" s="121" t="s">
        <v>298</v>
      </c>
      <c r="F34" s="235"/>
      <c r="G34" s="191" t="s">
        <v>168</v>
      </c>
      <c r="H34" s="191"/>
      <c r="I34" s="191" t="s">
        <v>269</v>
      </c>
      <c r="J34" s="338" t="s">
        <v>158</v>
      </c>
      <c r="K34" s="122">
        <v>8</v>
      </c>
      <c r="L34" s="125">
        <v>47.33</v>
      </c>
      <c r="M34" s="124"/>
      <c r="N34" s="125"/>
      <c r="O34" s="351"/>
      <c r="P34" s="358"/>
      <c r="Q34" s="44">
        <f t="shared" si="4"/>
        <v>-2.9175000000000004</v>
      </c>
      <c r="R34" s="15">
        <f t="shared" si="3"/>
        <v>-13</v>
      </c>
    </row>
    <row r="35" spans="1:18" s="5" customFormat="1" ht="78.75" customHeight="1">
      <c r="A35" s="52">
        <v>22</v>
      </c>
      <c r="B35" s="22">
        <v>22</v>
      </c>
      <c r="C35" s="191" t="s">
        <v>245</v>
      </c>
      <c r="D35" s="121"/>
      <c r="E35" s="121" t="s">
        <v>7</v>
      </c>
      <c r="F35" s="235"/>
      <c r="G35" s="191" t="s">
        <v>152</v>
      </c>
      <c r="H35" s="191"/>
      <c r="I35" s="191" t="s">
        <v>144</v>
      </c>
      <c r="J35" s="338" t="s">
        <v>115</v>
      </c>
      <c r="K35" s="122">
        <v>8</v>
      </c>
      <c r="L35" s="125">
        <v>50.16</v>
      </c>
      <c r="M35" s="124"/>
      <c r="N35" s="125"/>
      <c r="O35" s="351"/>
      <c r="P35" s="358"/>
      <c r="Q35" s="44">
        <f t="shared" si="4"/>
        <v>-2.210000000000001</v>
      </c>
      <c r="R35" s="15">
        <f t="shared" si="3"/>
        <v>-13</v>
      </c>
    </row>
    <row r="36" spans="1:18" s="5" customFormat="1" ht="78.75" customHeight="1">
      <c r="A36" s="52">
        <v>23</v>
      </c>
      <c r="B36" s="22">
        <v>16</v>
      </c>
      <c r="C36" s="191" t="s">
        <v>147</v>
      </c>
      <c r="D36" s="121">
        <v>2001</v>
      </c>
      <c r="E36" s="121" t="s">
        <v>94</v>
      </c>
      <c r="F36" s="235"/>
      <c r="G36" s="191" t="s">
        <v>174</v>
      </c>
      <c r="H36" s="191"/>
      <c r="I36" s="191" t="s">
        <v>144</v>
      </c>
      <c r="J36" s="338" t="s">
        <v>115</v>
      </c>
      <c r="K36" s="122">
        <v>10</v>
      </c>
      <c r="L36" s="125">
        <v>64.29</v>
      </c>
      <c r="M36" s="124"/>
      <c r="N36" s="125"/>
      <c r="O36" s="351"/>
      <c r="P36" s="358"/>
      <c r="Q36" s="44">
        <f t="shared" si="4"/>
        <v>1.3225000000000016</v>
      </c>
      <c r="R36" s="15">
        <f t="shared" si="3"/>
        <v>-13</v>
      </c>
    </row>
    <row r="37" spans="1:18" s="5" customFormat="1" ht="78.75" customHeight="1">
      <c r="A37" s="52">
        <v>24</v>
      </c>
      <c r="B37" s="22">
        <v>42</v>
      </c>
      <c r="C37" s="191" t="s">
        <v>278</v>
      </c>
      <c r="D37" s="121">
        <v>1962</v>
      </c>
      <c r="E37" s="121" t="s">
        <v>7</v>
      </c>
      <c r="F37" s="235"/>
      <c r="G37" s="191" t="s">
        <v>343</v>
      </c>
      <c r="H37" s="191"/>
      <c r="I37" s="191" t="s">
        <v>90</v>
      </c>
      <c r="J37" s="338" t="s">
        <v>246</v>
      </c>
      <c r="K37" s="122">
        <v>12</v>
      </c>
      <c r="L37" s="125">
        <v>46.5</v>
      </c>
      <c r="M37" s="124"/>
      <c r="N37" s="125"/>
      <c r="O37" s="351"/>
      <c r="P37" s="358"/>
      <c r="Q37" s="44">
        <f t="shared" si="4"/>
        <v>-3.125</v>
      </c>
      <c r="R37" s="15">
        <f t="shared" si="3"/>
        <v>-13</v>
      </c>
    </row>
    <row r="38" spans="1:18" s="5" customFormat="1" ht="78.75" customHeight="1">
      <c r="A38" s="52"/>
      <c r="B38" s="22">
        <v>41</v>
      </c>
      <c r="C38" s="191" t="s">
        <v>278</v>
      </c>
      <c r="D38" s="121">
        <v>1962</v>
      </c>
      <c r="E38" s="121" t="s">
        <v>7</v>
      </c>
      <c r="F38" s="235"/>
      <c r="G38" s="191" t="s">
        <v>342</v>
      </c>
      <c r="H38" s="191"/>
      <c r="I38" s="191" t="s">
        <v>90</v>
      </c>
      <c r="J38" s="191" t="s">
        <v>246</v>
      </c>
      <c r="K38" s="672" t="s">
        <v>109</v>
      </c>
      <c r="L38" s="673"/>
      <c r="M38" s="673"/>
      <c r="N38" s="673"/>
      <c r="O38" s="160"/>
      <c r="P38" s="358"/>
      <c r="Q38" s="44">
        <f t="shared" si="4"/>
        <v>-14.75</v>
      </c>
      <c r="R38" s="15">
        <f t="shared" si="3"/>
        <v>-13</v>
      </c>
    </row>
    <row r="39" spans="1:18" s="5" customFormat="1" ht="78.75" customHeight="1" thickBot="1">
      <c r="A39" s="359"/>
      <c r="B39" s="353">
        <v>30</v>
      </c>
      <c r="C39" s="354" t="s">
        <v>306</v>
      </c>
      <c r="D39" s="355">
        <v>2001</v>
      </c>
      <c r="E39" s="355" t="s">
        <v>85</v>
      </c>
      <c r="F39" s="356"/>
      <c r="G39" s="354" t="s">
        <v>307</v>
      </c>
      <c r="H39" s="354"/>
      <c r="I39" s="354" t="s">
        <v>191</v>
      </c>
      <c r="J39" s="354" t="s">
        <v>192</v>
      </c>
      <c r="K39" s="674" t="s">
        <v>111</v>
      </c>
      <c r="L39" s="675"/>
      <c r="M39" s="675"/>
      <c r="N39" s="675"/>
      <c r="O39" s="357"/>
      <c r="P39" s="360"/>
      <c r="Q39" s="44">
        <f t="shared" si="4"/>
        <v>-14.75</v>
      </c>
      <c r="R39" s="15">
        <f t="shared" si="3"/>
        <v>-13</v>
      </c>
    </row>
    <row r="40" spans="1:18" s="5" customFormat="1" ht="36.75" customHeight="1" thickBot="1">
      <c r="A40" s="658" t="s">
        <v>233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60"/>
      <c r="Q40" s="44"/>
      <c r="R40" s="15"/>
    </row>
    <row r="41" spans="1:18" s="5" customFormat="1" ht="78.75" customHeight="1">
      <c r="A41" s="65">
        <v>1</v>
      </c>
      <c r="B41" s="333">
        <v>78</v>
      </c>
      <c r="C41" s="337" t="s">
        <v>431</v>
      </c>
      <c r="D41" s="97"/>
      <c r="E41" s="97" t="s">
        <v>263</v>
      </c>
      <c r="F41" s="344"/>
      <c r="G41" s="183" t="s">
        <v>358</v>
      </c>
      <c r="H41" s="337"/>
      <c r="I41" s="183" t="s">
        <v>282</v>
      </c>
      <c r="J41" s="133" t="s">
        <v>8</v>
      </c>
      <c r="K41" s="55">
        <v>0</v>
      </c>
      <c r="L41" s="78">
        <v>52.62</v>
      </c>
      <c r="M41" s="90">
        <v>0</v>
      </c>
      <c r="N41" s="56">
        <v>46.79</v>
      </c>
      <c r="O41" s="132"/>
      <c r="P41" s="158"/>
      <c r="Q41" s="44">
        <f aca="true" t="shared" si="5" ref="Q41:Q49">(L41-$Q$11)/4</f>
        <v>-1.5950000000000006</v>
      </c>
      <c r="R41" s="15">
        <f aca="true" t="shared" si="6" ref="R41:R49">(N41-$R$11)/4</f>
        <v>-1.3025000000000002</v>
      </c>
    </row>
    <row r="42" spans="1:18" s="5" customFormat="1" ht="78.75" customHeight="1">
      <c r="A42" s="65">
        <v>2</v>
      </c>
      <c r="B42" s="333">
        <v>51</v>
      </c>
      <c r="C42" s="337" t="s">
        <v>435</v>
      </c>
      <c r="D42" s="97">
        <v>1988</v>
      </c>
      <c r="E42" s="97" t="s">
        <v>298</v>
      </c>
      <c r="F42" s="344"/>
      <c r="G42" s="183" t="s">
        <v>357</v>
      </c>
      <c r="H42" s="337"/>
      <c r="I42" s="183" t="s">
        <v>249</v>
      </c>
      <c r="J42" s="133" t="s">
        <v>234</v>
      </c>
      <c r="K42" s="55">
        <v>0</v>
      </c>
      <c r="L42" s="78">
        <v>54.52</v>
      </c>
      <c r="M42" s="90">
        <v>4</v>
      </c>
      <c r="N42" s="56">
        <v>41.74</v>
      </c>
      <c r="O42" s="131"/>
      <c r="P42" s="157"/>
      <c r="Q42" s="44">
        <f t="shared" si="5"/>
        <v>-1.1199999999999992</v>
      </c>
      <c r="R42" s="15">
        <f t="shared" si="6"/>
        <v>-2.5649999999999995</v>
      </c>
    </row>
    <row r="43" spans="1:18" s="5" customFormat="1" ht="78.75" customHeight="1">
      <c r="A43" s="65">
        <v>3</v>
      </c>
      <c r="B43" s="333">
        <v>68</v>
      </c>
      <c r="C43" s="337" t="s">
        <v>436</v>
      </c>
      <c r="D43" s="97">
        <v>1981</v>
      </c>
      <c r="E43" s="97" t="s">
        <v>298</v>
      </c>
      <c r="F43" s="344"/>
      <c r="G43" s="183" t="s">
        <v>349</v>
      </c>
      <c r="H43" s="337"/>
      <c r="I43" s="183" t="s">
        <v>350</v>
      </c>
      <c r="J43" s="133" t="s">
        <v>351</v>
      </c>
      <c r="K43" s="55">
        <v>0</v>
      </c>
      <c r="L43" s="78">
        <v>56.15</v>
      </c>
      <c r="M43" s="90">
        <v>4</v>
      </c>
      <c r="N43" s="56">
        <v>45.46</v>
      </c>
      <c r="O43" s="131"/>
      <c r="P43" s="157"/>
      <c r="Q43" s="44">
        <f t="shared" si="5"/>
        <v>-0.7125000000000004</v>
      </c>
      <c r="R43" s="15">
        <f t="shared" si="6"/>
        <v>-1.6349999999999998</v>
      </c>
    </row>
    <row r="44" spans="1:18" s="5" customFormat="1" ht="78.75" customHeight="1">
      <c r="A44" s="52">
        <v>4</v>
      </c>
      <c r="B44" s="334">
        <v>107</v>
      </c>
      <c r="C44" s="338" t="s">
        <v>204</v>
      </c>
      <c r="D44" s="121">
        <v>1973</v>
      </c>
      <c r="E44" s="121" t="s">
        <v>263</v>
      </c>
      <c r="F44" s="349"/>
      <c r="G44" s="191" t="s">
        <v>360</v>
      </c>
      <c r="H44" s="338"/>
      <c r="I44" s="191" t="s">
        <v>171</v>
      </c>
      <c r="J44" s="136" t="s">
        <v>8</v>
      </c>
      <c r="K44" s="122">
        <v>0</v>
      </c>
      <c r="L44" s="123">
        <v>55.29</v>
      </c>
      <c r="M44" s="124">
        <v>8</v>
      </c>
      <c r="N44" s="125">
        <v>40.85</v>
      </c>
      <c r="O44" s="132"/>
      <c r="P44" s="158"/>
      <c r="Q44" s="44">
        <f t="shared" si="5"/>
        <v>-0.9275000000000002</v>
      </c>
      <c r="R44" s="15">
        <f t="shared" si="6"/>
        <v>-2.7874999999999996</v>
      </c>
    </row>
    <row r="45" spans="1:18" s="5" customFormat="1" ht="78.75" customHeight="1">
      <c r="A45" s="65">
        <v>5</v>
      </c>
      <c r="B45" s="333">
        <v>34</v>
      </c>
      <c r="C45" s="337" t="s">
        <v>437</v>
      </c>
      <c r="D45" s="97">
        <v>1964</v>
      </c>
      <c r="E45" s="97" t="s">
        <v>263</v>
      </c>
      <c r="F45" s="344"/>
      <c r="G45" s="183" t="s">
        <v>177</v>
      </c>
      <c r="H45" s="337"/>
      <c r="I45" s="183" t="s">
        <v>153</v>
      </c>
      <c r="J45" s="133" t="s">
        <v>8</v>
      </c>
      <c r="K45" s="55">
        <v>4</v>
      </c>
      <c r="L45" s="78">
        <v>50.89</v>
      </c>
      <c r="M45" s="90"/>
      <c r="N45" s="56"/>
      <c r="O45" s="131"/>
      <c r="P45" s="157"/>
      <c r="Q45" s="44">
        <f t="shared" si="5"/>
        <v>-2.0275</v>
      </c>
      <c r="R45" s="15">
        <f t="shared" si="6"/>
        <v>-13</v>
      </c>
    </row>
    <row r="46" spans="1:18" s="5" customFormat="1" ht="78.75" customHeight="1">
      <c r="A46" s="65">
        <v>6</v>
      </c>
      <c r="B46" s="333">
        <v>94</v>
      </c>
      <c r="C46" s="337" t="s">
        <v>98</v>
      </c>
      <c r="D46" s="97">
        <v>1984</v>
      </c>
      <c r="E46" s="97" t="s">
        <v>263</v>
      </c>
      <c r="F46" s="344"/>
      <c r="G46" s="183" t="s">
        <v>359</v>
      </c>
      <c r="H46" s="337"/>
      <c r="I46" s="183" t="s">
        <v>86</v>
      </c>
      <c r="J46" s="133" t="s">
        <v>8</v>
      </c>
      <c r="K46" s="55">
        <v>4</v>
      </c>
      <c r="L46" s="78">
        <v>51.55</v>
      </c>
      <c r="M46" s="90"/>
      <c r="N46" s="56"/>
      <c r="O46" s="132"/>
      <c r="P46" s="158"/>
      <c r="Q46" s="44">
        <f t="shared" si="5"/>
        <v>-1.8625000000000007</v>
      </c>
      <c r="R46" s="15">
        <f t="shared" si="6"/>
        <v>-13</v>
      </c>
    </row>
    <row r="47" spans="1:18" s="5" customFormat="1" ht="78.75" customHeight="1">
      <c r="A47" s="65">
        <v>7</v>
      </c>
      <c r="B47" s="333">
        <v>28</v>
      </c>
      <c r="C47" s="337" t="s">
        <v>438</v>
      </c>
      <c r="D47" s="97">
        <v>1994</v>
      </c>
      <c r="E47" s="97" t="s">
        <v>298</v>
      </c>
      <c r="F47" s="344"/>
      <c r="G47" s="183" t="s">
        <v>305</v>
      </c>
      <c r="H47" s="337"/>
      <c r="I47" s="183" t="s">
        <v>191</v>
      </c>
      <c r="J47" s="133" t="s">
        <v>192</v>
      </c>
      <c r="K47" s="122">
        <v>4</v>
      </c>
      <c r="L47" s="123">
        <v>51.61</v>
      </c>
      <c r="M47" s="124"/>
      <c r="N47" s="125"/>
      <c r="O47" s="132"/>
      <c r="P47" s="158"/>
      <c r="Q47" s="44">
        <f t="shared" si="5"/>
        <v>-1.8475000000000001</v>
      </c>
      <c r="R47" s="15">
        <f t="shared" si="6"/>
        <v>-13</v>
      </c>
    </row>
    <row r="48" spans="1:18" s="5" customFormat="1" ht="78.75" customHeight="1">
      <c r="A48" s="65">
        <v>8</v>
      </c>
      <c r="B48" s="333">
        <v>102</v>
      </c>
      <c r="C48" s="337" t="s">
        <v>322</v>
      </c>
      <c r="D48" s="97">
        <v>1980</v>
      </c>
      <c r="E48" s="97" t="s">
        <v>298</v>
      </c>
      <c r="F48" s="344"/>
      <c r="G48" s="183" t="s">
        <v>323</v>
      </c>
      <c r="H48" s="337"/>
      <c r="I48" s="183" t="s">
        <v>321</v>
      </c>
      <c r="J48" s="133" t="s">
        <v>319</v>
      </c>
      <c r="K48" s="55">
        <v>8</v>
      </c>
      <c r="L48" s="78">
        <v>50.34</v>
      </c>
      <c r="M48" s="90"/>
      <c r="N48" s="56"/>
      <c r="O48" s="132"/>
      <c r="P48" s="158"/>
      <c r="Q48" s="44">
        <f t="shared" si="5"/>
        <v>-2.164999999999999</v>
      </c>
      <c r="R48" s="15">
        <f t="shared" si="6"/>
        <v>-13</v>
      </c>
    </row>
    <row r="49" spans="1:18" s="5" customFormat="1" ht="78.75" customHeight="1" thickBot="1">
      <c r="A49" s="64">
        <v>9</v>
      </c>
      <c r="B49" s="347">
        <v>27</v>
      </c>
      <c r="C49" s="345" t="s">
        <v>205</v>
      </c>
      <c r="D49" s="101">
        <v>1991</v>
      </c>
      <c r="E49" s="101" t="s">
        <v>298</v>
      </c>
      <c r="F49" s="346"/>
      <c r="G49" s="192" t="s">
        <v>304</v>
      </c>
      <c r="H49" s="345"/>
      <c r="I49" s="192" t="s">
        <v>191</v>
      </c>
      <c r="J49" s="209" t="s">
        <v>192</v>
      </c>
      <c r="K49" s="60">
        <v>8</v>
      </c>
      <c r="L49" s="79">
        <v>52.56</v>
      </c>
      <c r="M49" s="91"/>
      <c r="N49" s="63"/>
      <c r="O49" s="200"/>
      <c r="P49" s="201"/>
      <c r="Q49" s="44">
        <f t="shared" si="5"/>
        <v>-1.6099999999999994</v>
      </c>
      <c r="R49" s="15">
        <f t="shared" si="6"/>
        <v>-13</v>
      </c>
    </row>
    <row r="50" spans="1:13" s="4" customFormat="1" ht="15.75" customHeight="1">
      <c r="A50" s="7"/>
      <c r="B50" s="8"/>
      <c r="C50" s="9"/>
      <c r="D50" s="10"/>
      <c r="E50" s="10"/>
      <c r="F50" s="10"/>
      <c r="G50" s="11"/>
      <c r="H50" s="11"/>
      <c r="I50" s="11"/>
      <c r="J50" s="12"/>
      <c r="K50" s="13"/>
      <c r="L50" s="13"/>
      <c r="M50" s="13"/>
    </row>
    <row r="51" spans="1:13" s="3" customFormat="1" ht="23.25" customHeight="1">
      <c r="A51" s="14"/>
      <c r="B51" s="14"/>
      <c r="C51" s="6"/>
      <c r="D51" s="18" t="s">
        <v>15</v>
      </c>
      <c r="E51" s="25"/>
      <c r="F51" s="25"/>
      <c r="H51" s="16"/>
      <c r="I51" s="20"/>
      <c r="L51" s="18" t="s">
        <v>57</v>
      </c>
      <c r="M51" s="14"/>
    </row>
    <row r="52" spans="1:13" s="3" customFormat="1" ht="9.75" customHeight="1">
      <c r="A52" s="14"/>
      <c r="B52" s="14"/>
      <c r="C52" s="6"/>
      <c r="D52" s="16"/>
      <c r="E52" s="16"/>
      <c r="F52" s="16"/>
      <c r="H52" s="16"/>
      <c r="I52" s="20"/>
      <c r="L52" s="21"/>
      <c r="M52" s="14"/>
    </row>
    <row r="53" spans="1:13" s="3" customFormat="1" ht="30" customHeight="1">
      <c r="A53" s="14"/>
      <c r="B53" s="14"/>
      <c r="C53" s="6"/>
      <c r="D53" s="18" t="s">
        <v>2</v>
      </c>
      <c r="E53" s="25"/>
      <c r="F53" s="25"/>
      <c r="H53" s="16"/>
      <c r="I53" s="20"/>
      <c r="L53" s="18" t="s">
        <v>21</v>
      </c>
      <c r="M53" s="14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33">
    <mergeCell ref="A13:P13"/>
    <mergeCell ref="A40:P40"/>
    <mergeCell ref="K38:N38"/>
    <mergeCell ref="K39:N39"/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P9:P11"/>
    <mergeCell ref="K10:L10"/>
    <mergeCell ref="M10:N10"/>
    <mergeCell ref="G9:G11"/>
    <mergeCell ref="H9:H11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24"/>
  <sheetViews>
    <sheetView view="pageBreakPreview" zoomScale="41" zoomScaleNormal="61" zoomScaleSheetLayoutView="41" zoomScalePageLayoutView="0" workbookViewId="0" topLeftCell="A7">
      <selection activeCell="J14" sqref="J14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8.57421875" style="1" customWidth="1"/>
    <col min="5" max="6" width="14.57421875" style="1" customWidth="1"/>
    <col min="7" max="7" width="43.57421875" style="1" customWidth="1"/>
    <col min="8" max="8" width="48.7109375" style="1" hidden="1" customWidth="1"/>
    <col min="9" max="9" width="67.28125" style="1" customWidth="1"/>
    <col min="10" max="10" width="55.0039062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5" width="15.8515625" style="1" customWidth="1"/>
    <col min="16" max="16" width="18.00390625" style="1" customWidth="1"/>
    <col min="17" max="18" width="15.28125" style="1" customWidth="1"/>
    <col min="19" max="16384" width="9.140625" style="1" customWidth="1"/>
  </cols>
  <sheetData>
    <row r="1" spans="1:16" ht="108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  <c r="O1" s="588"/>
      <c r="P1" s="588"/>
    </row>
    <row r="2" spans="1:16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  <c r="O2" s="588"/>
      <c r="P2" s="588"/>
    </row>
    <row r="3" spans="1:16" s="3" customFormat="1" ht="35.2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90"/>
      <c r="L3" s="590"/>
      <c r="M3" s="591"/>
      <c r="N3" s="591"/>
      <c r="O3" s="592"/>
      <c r="P3" s="592"/>
    </row>
    <row r="4" spans="1:16" s="3" customFormat="1" ht="40.5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90"/>
      <c r="L4" s="590"/>
      <c r="M4" s="591"/>
      <c r="N4" s="591"/>
      <c r="O4" s="592"/>
      <c r="P4" s="592"/>
    </row>
    <row r="5" spans="1:16" s="3" customFormat="1" ht="36.75" customHeight="1">
      <c r="A5" s="589" t="s">
        <v>407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1"/>
      <c r="N5" s="591"/>
      <c r="O5" s="592"/>
      <c r="P5" s="592"/>
    </row>
    <row r="6" spans="1:16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1"/>
      <c r="N6" s="591"/>
      <c r="O6" s="592"/>
      <c r="P6" s="592"/>
    </row>
    <row r="7" spans="1:16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1"/>
      <c r="O7" s="601"/>
      <c r="P7" s="602"/>
    </row>
    <row r="8" spans="1:16" s="3" customFormat="1" ht="57" customHeight="1" thickBot="1">
      <c r="A8" s="597" t="s">
        <v>51</v>
      </c>
      <c r="B8" s="598"/>
      <c r="C8" s="180" t="s">
        <v>52</v>
      </c>
      <c r="D8" s="651" t="s">
        <v>131</v>
      </c>
      <c r="E8" s="652"/>
      <c r="F8" s="653"/>
      <c r="G8" s="654"/>
      <c r="H8" s="584"/>
      <c r="I8" s="631"/>
      <c r="J8" s="676" t="s">
        <v>439</v>
      </c>
      <c r="K8" s="677"/>
      <c r="L8" s="677"/>
      <c r="M8" s="677"/>
      <c r="N8" s="677"/>
      <c r="O8" s="677"/>
      <c r="P8" s="678"/>
    </row>
    <row r="9" spans="1:16" s="4" customFormat="1" ht="33" customHeight="1" thickBo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12" t="s">
        <v>11</v>
      </c>
      <c r="L9" s="646"/>
      <c r="M9" s="647"/>
      <c r="N9" s="647"/>
      <c r="O9" s="648"/>
      <c r="P9" s="637" t="s">
        <v>60</v>
      </c>
    </row>
    <row r="10" spans="1:16" s="4" customFormat="1" ht="33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22</v>
      </c>
      <c r="L10" s="641"/>
      <c r="M10" s="628" t="s">
        <v>23</v>
      </c>
      <c r="N10" s="629"/>
      <c r="O10" s="649"/>
      <c r="P10" s="638"/>
    </row>
    <row r="11" spans="1:18" s="5" customFormat="1" ht="48.7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17" t="s">
        <v>13</v>
      </c>
      <c r="M11" s="30" t="s">
        <v>12</v>
      </c>
      <c r="N11" s="59" t="s">
        <v>13</v>
      </c>
      <c r="O11" s="650"/>
      <c r="P11" s="639"/>
      <c r="Q11" s="93">
        <v>57</v>
      </c>
      <c r="R11" s="93">
        <v>57</v>
      </c>
    </row>
    <row r="12" spans="1:18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6"/>
      <c r="M12" s="88"/>
      <c r="N12" s="73"/>
      <c r="O12" s="102"/>
      <c r="P12" s="102"/>
      <c r="Q12" s="44">
        <f>(L21-$Q$11)/4</f>
        <v>-14.25</v>
      </c>
      <c r="R12" s="15">
        <f>(N21-$R$11)/4</f>
        <v>-14.25</v>
      </c>
    </row>
    <row r="13" spans="1:18" s="5" customFormat="1" ht="128.25" customHeight="1">
      <c r="A13" s="331">
        <v>1</v>
      </c>
      <c r="B13" s="332">
        <v>90</v>
      </c>
      <c r="C13" s="139" t="s">
        <v>114</v>
      </c>
      <c r="D13" s="103"/>
      <c r="E13" s="103"/>
      <c r="F13" s="341"/>
      <c r="G13" s="181" t="s">
        <v>185</v>
      </c>
      <c r="H13" s="139"/>
      <c r="I13" s="163" t="s">
        <v>86</v>
      </c>
      <c r="J13" s="106" t="s">
        <v>8</v>
      </c>
      <c r="K13" s="53">
        <v>0</v>
      </c>
      <c r="L13" s="77">
        <v>44.09</v>
      </c>
      <c r="M13" s="89">
        <v>0</v>
      </c>
      <c r="N13" s="54">
        <v>42.6</v>
      </c>
      <c r="O13" s="130"/>
      <c r="P13" s="156"/>
      <c r="Q13" s="44">
        <f aca="true" t="shared" si="0" ref="Q13:Q20">(L13-$Q$11)/4</f>
        <v>-3.227499999999999</v>
      </c>
      <c r="R13" s="15">
        <f aca="true" t="shared" si="1" ref="R13:R20">(N13-$R$11)/4</f>
        <v>-3.5999999999999996</v>
      </c>
    </row>
    <row r="14" spans="1:18" s="5" customFormat="1" ht="128.25" customHeight="1">
      <c r="A14" s="65">
        <v>2</v>
      </c>
      <c r="B14" s="333">
        <v>84</v>
      </c>
      <c r="C14" s="140" t="s">
        <v>172</v>
      </c>
      <c r="D14" s="97"/>
      <c r="E14" s="97"/>
      <c r="F14" s="342"/>
      <c r="G14" s="38" t="s">
        <v>112</v>
      </c>
      <c r="H14" s="140"/>
      <c r="I14" s="164" t="s">
        <v>86</v>
      </c>
      <c r="J14" s="109" t="s">
        <v>8</v>
      </c>
      <c r="K14" s="55">
        <v>0</v>
      </c>
      <c r="L14" s="78">
        <v>47.92</v>
      </c>
      <c r="M14" s="90">
        <v>0</v>
      </c>
      <c r="N14" s="56">
        <v>46.08</v>
      </c>
      <c r="O14" s="131"/>
      <c r="P14" s="157"/>
      <c r="Q14" s="44">
        <f t="shared" si="0"/>
        <v>-2.2699999999999996</v>
      </c>
      <c r="R14" s="15">
        <f t="shared" si="1"/>
        <v>-2.7300000000000004</v>
      </c>
    </row>
    <row r="15" spans="1:18" s="5" customFormat="1" ht="128.25" customHeight="1">
      <c r="A15" s="65">
        <v>3</v>
      </c>
      <c r="B15" s="333">
        <v>71</v>
      </c>
      <c r="C15" s="140" t="s">
        <v>99</v>
      </c>
      <c r="D15" s="97">
        <v>1988</v>
      </c>
      <c r="E15" s="97" t="s">
        <v>89</v>
      </c>
      <c r="F15" s="342"/>
      <c r="G15" s="38" t="s">
        <v>117</v>
      </c>
      <c r="H15" s="140" t="s">
        <v>376</v>
      </c>
      <c r="I15" s="164" t="s">
        <v>91</v>
      </c>
      <c r="J15" s="109" t="s">
        <v>105</v>
      </c>
      <c r="K15" s="55">
        <v>0</v>
      </c>
      <c r="L15" s="78">
        <v>43.34</v>
      </c>
      <c r="M15" s="90">
        <v>0</v>
      </c>
      <c r="N15" s="56">
        <v>46.9</v>
      </c>
      <c r="O15" s="131"/>
      <c r="P15" s="157"/>
      <c r="Q15" s="44">
        <f t="shared" si="0"/>
        <v>-3.414999999999999</v>
      </c>
      <c r="R15" s="15">
        <f t="shared" si="1"/>
        <v>-2.5250000000000004</v>
      </c>
    </row>
    <row r="16" spans="1:18" s="5" customFormat="1" ht="128.25" customHeight="1">
      <c r="A16" s="65">
        <v>4</v>
      </c>
      <c r="B16" s="333">
        <v>49</v>
      </c>
      <c r="C16" s="140" t="s">
        <v>103</v>
      </c>
      <c r="D16" s="97">
        <v>1987</v>
      </c>
      <c r="E16" s="97" t="s">
        <v>96</v>
      </c>
      <c r="F16" s="342"/>
      <c r="G16" s="38" t="s">
        <v>184</v>
      </c>
      <c r="H16" s="140" t="s">
        <v>373</v>
      </c>
      <c r="I16" s="164" t="s">
        <v>186</v>
      </c>
      <c r="J16" s="109" t="s">
        <v>104</v>
      </c>
      <c r="K16" s="55">
        <v>0</v>
      </c>
      <c r="L16" s="78">
        <v>42.91</v>
      </c>
      <c r="M16" s="90">
        <v>4</v>
      </c>
      <c r="N16" s="56">
        <v>47.33</v>
      </c>
      <c r="O16" s="132"/>
      <c r="P16" s="158"/>
      <c r="Q16" s="44">
        <f t="shared" si="0"/>
        <v>-3.522500000000001</v>
      </c>
      <c r="R16" s="15">
        <f t="shared" si="1"/>
        <v>-2.4175000000000004</v>
      </c>
    </row>
    <row r="17" spans="1:18" s="5" customFormat="1" ht="128.25" customHeight="1">
      <c r="A17" s="65">
        <v>5</v>
      </c>
      <c r="B17" s="333">
        <v>47</v>
      </c>
      <c r="C17" s="140" t="s">
        <v>101</v>
      </c>
      <c r="D17" s="97">
        <v>1958</v>
      </c>
      <c r="E17" s="97" t="s">
        <v>96</v>
      </c>
      <c r="F17" s="342"/>
      <c r="G17" s="38" t="s">
        <v>102</v>
      </c>
      <c r="H17" s="140"/>
      <c r="I17" s="164" t="s">
        <v>186</v>
      </c>
      <c r="J17" s="109" t="s">
        <v>8</v>
      </c>
      <c r="K17" s="55">
        <v>0</v>
      </c>
      <c r="L17" s="78">
        <v>38.85</v>
      </c>
      <c r="M17" s="90">
        <v>4</v>
      </c>
      <c r="N17" s="56">
        <v>48.7</v>
      </c>
      <c r="O17" s="131"/>
      <c r="P17" s="157"/>
      <c r="Q17" s="44">
        <f t="shared" si="0"/>
        <v>-4.5375</v>
      </c>
      <c r="R17" s="15">
        <f t="shared" si="1"/>
        <v>-2.0749999999999993</v>
      </c>
    </row>
    <row r="18" spans="1:18" s="5" customFormat="1" ht="128.25" customHeight="1">
      <c r="A18" s="65">
        <v>6</v>
      </c>
      <c r="B18" s="333">
        <v>103</v>
      </c>
      <c r="C18" s="140" t="s">
        <v>322</v>
      </c>
      <c r="D18" s="97">
        <v>1980</v>
      </c>
      <c r="E18" s="97" t="s">
        <v>87</v>
      </c>
      <c r="F18" s="342"/>
      <c r="G18" s="38" t="s">
        <v>355</v>
      </c>
      <c r="H18" s="140"/>
      <c r="I18" s="164" t="s">
        <v>321</v>
      </c>
      <c r="J18" s="109" t="s">
        <v>319</v>
      </c>
      <c r="K18" s="55">
        <v>0</v>
      </c>
      <c r="L18" s="78">
        <v>41.78</v>
      </c>
      <c r="M18" s="90">
        <v>4</v>
      </c>
      <c r="N18" s="56">
        <v>50.07</v>
      </c>
      <c r="O18" s="131"/>
      <c r="P18" s="157"/>
      <c r="Q18" s="44">
        <f t="shared" si="0"/>
        <v>-3.8049999999999997</v>
      </c>
      <c r="R18" s="15">
        <f t="shared" si="1"/>
        <v>-1.7325</v>
      </c>
    </row>
    <row r="19" spans="1:18" s="5" customFormat="1" ht="128.25" customHeight="1">
      <c r="A19" s="65">
        <v>7</v>
      </c>
      <c r="B19" s="334">
        <v>53</v>
      </c>
      <c r="C19" s="141" t="s">
        <v>374</v>
      </c>
      <c r="D19" s="121">
        <v>1988</v>
      </c>
      <c r="E19" s="121" t="s">
        <v>87</v>
      </c>
      <c r="F19" s="367"/>
      <c r="G19" s="32" t="s">
        <v>375</v>
      </c>
      <c r="H19" s="141"/>
      <c r="I19" s="172" t="s">
        <v>249</v>
      </c>
      <c r="J19" s="128" t="s">
        <v>234</v>
      </c>
      <c r="K19" s="122">
        <v>0</v>
      </c>
      <c r="L19" s="123">
        <v>45.08</v>
      </c>
      <c r="M19" s="124">
        <v>8</v>
      </c>
      <c r="N19" s="125">
        <v>44.84</v>
      </c>
      <c r="O19" s="132"/>
      <c r="P19" s="158"/>
      <c r="Q19" s="44">
        <f t="shared" si="0"/>
        <v>-2.9800000000000004</v>
      </c>
      <c r="R19" s="15">
        <f t="shared" si="1"/>
        <v>-3.039999999999999</v>
      </c>
    </row>
    <row r="20" spans="1:18" s="5" customFormat="1" ht="128.25" customHeight="1" thickBot="1">
      <c r="A20" s="64">
        <v>8</v>
      </c>
      <c r="B20" s="347">
        <v>72</v>
      </c>
      <c r="C20" s="289" t="s">
        <v>92</v>
      </c>
      <c r="D20" s="101">
        <v>1970</v>
      </c>
      <c r="E20" s="101" t="s">
        <v>87</v>
      </c>
      <c r="F20" s="343"/>
      <c r="G20" s="66" t="s">
        <v>118</v>
      </c>
      <c r="H20" s="289" t="s">
        <v>377</v>
      </c>
      <c r="I20" s="165" t="s">
        <v>91</v>
      </c>
      <c r="J20" s="112" t="s">
        <v>234</v>
      </c>
      <c r="K20" s="60">
        <v>0</v>
      </c>
      <c r="L20" s="79">
        <v>45.28</v>
      </c>
      <c r="M20" s="91">
        <v>10</v>
      </c>
      <c r="N20" s="63">
        <v>61.68</v>
      </c>
      <c r="O20" s="200"/>
      <c r="P20" s="201"/>
      <c r="Q20" s="44">
        <f t="shared" si="0"/>
        <v>-2.9299999999999997</v>
      </c>
      <c r="R20" s="15">
        <f t="shared" si="1"/>
        <v>1.17</v>
      </c>
    </row>
    <row r="21" spans="1:13" s="4" customFormat="1" ht="15.75" customHeight="1">
      <c r="A21" s="7"/>
      <c r="B21" s="8"/>
      <c r="C21" s="9"/>
      <c r="D21" s="10"/>
      <c r="E21" s="10"/>
      <c r="F21" s="10"/>
      <c r="G21" s="11"/>
      <c r="H21" s="11"/>
      <c r="I21" s="11"/>
      <c r="J21" s="12"/>
      <c r="K21" s="13"/>
      <c r="L21" s="13"/>
      <c r="M21" s="13"/>
    </row>
    <row r="22" spans="1:13" s="3" customFormat="1" ht="23.25" customHeight="1">
      <c r="A22" s="14"/>
      <c r="B22" s="14"/>
      <c r="C22" s="6"/>
      <c r="D22" s="18" t="s">
        <v>15</v>
      </c>
      <c r="F22" s="25"/>
      <c r="G22" s="25"/>
      <c r="H22" s="16"/>
      <c r="I22" s="20"/>
      <c r="K22" s="18" t="s">
        <v>57</v>
      </c>
      <c r="L22" s="14"/>
      <c r="M22" s="14"/>
    </row>
    <row r="23" spans="1:13" s="3" customFormat="1" ht="9.75" customHeight="1">
      <c r="A23" s="14"/>
      <c r="B23" s="14"/>
      <c r="C23" s="6"/>
      <c r="D23" s="16"/>
      <c r="F23" s="16"/>
      <c r="G23" s="16"/>
      <c r="H23" s="16"/>
      <c r="I23" s="20"/>
      <c r="K23" s="21"/>
      <c r="L23" s="14"/>
      <c r="M23" s="14"/>
    </row>
    <row r="24" spans="1:13" s="3" customFormat="1" ht="30" customHeight="1">
      <c r="A24" s="14"/>
      <c r="B24" s="14"/>
      <c r="C24" s="6"/>
      <c r="D24" s="18" t="s">
        <v>2</v>
      </c>
      <c r="F24" s="25"/>
      <c r="G24" s="25"/>
      <c r="H24" s="16"/>
      <c r="I24" s="20"/>
      <c r="K24" s="18" t="s">
        <v>21</v>
      </c>
      <c r="L24" s="14"/>
      <c r="M24" s="14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29">
    <mergeCell ref="A1:P1"/>
    <mergeCell ref="A2:P2"/>
    <mergeCell ref="A3:P3"/>
    <mergeCell ref="A4:P4"/>
    <mergeCell ref="A5:P5"/>
    <mergeCell ref="A6:P6"/>
    <mergeCell ref="A7:B7"/>
    <mergeCell ref="D7:G7"/>
    <mergeCell ref="H7:I7"/>
    <mergeCell ref="J7:P7"/>
    <mergeCell ref="A8:B8"/>
    <mergeCell ref="D8:G8"/>
    <mergeCell ref="H8:I8"/>
    <mergeCell ref="J8:P8"/>
    <mergeCell ref="A9:A11"/>
    <mergeCell ref="B9:B11"/>
    <mergeCell ref="C9:C11"/>
    <mergeCell ref="D9:D11"/>
    <mergeCell ref="E9:E11"/>
    <mergeCell ref="F9:F11"/>
    <mergeCell ref="P9:P11"/>
    <mergeCell ref="K10:L10"/>
    <mergeCell ref="M10:N10"/>
    <mergeCell ref="G9:G11"/>
    <mergeCell ref="H9:H11"/>
    <mergeCell ref="I9:I11"/>
    <mergeCell ref="J9:J11"/>
    <mergeCell ref="K9:N9"/>
    <mergeCell ref="O9:O11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"/>
  <sheetViews>
    <sheetView view="pageBreakPreview" zoomScale="41" zoomScaleNormal="61" zoomScaleSheetLayoutView="41" zoomScalePageLayoutView="0" workbookViewId="0" topLeftCell="A17">
      <selection activeCell="C21" sqref="C21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8.57421875" style="1" customWidth="1"/>
    <col min="5" max="5" width="16.7109375" style="1" customWidth="1"/>
    <col min="6" max="6" width="14.57421875" style="1" customWidth="1"/>
    <col min="7" max="7" width="43.57421875" style="1" customWidth="1"/>
    <col min="8" max="8" width="48.7109375" style="1" hidden="1" customWidth="1"/>
    <col min="9" max="9" width="67.28125" style="1" customWidth="1"/>
    <col min="10" max="10" width="55.00390625" style="1" customWidth="1"/>
    <col min="11" max="11" width="16.57421875" style="1" customWidth="1"/>
    <col min="12" max="12" width="23.7109375" style="1" customWidth="1"/>
    <col min="13" max="13" width="15.8515625" style="1" customWidth="1"/>
    <col min="14" max="14" width="18.00390625" style="1" customWidth="1"/>
    <col min="15" max="15" width="15.28125" style="1" customWidth="1"/>
    <col min="16" max="16384" width="9.140625" style="1" customWidth="1"/>
  </cols>
  <sheetData>
    <row r="1" spans="1:14" ht="108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587"/>
      <c r="M1" s="588"/>
      <c r="N1" s="588"/>
    </row>
    <row r="2" spans="1:14" s="3" customFormat="1" ht="46.5" customHeight="1">
      <c r="A2" s="586" t="s">
        <v>137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8"/>
    </row>
    <row r="3" spans="1:14" s="3" customFormat="1" ht="35.25" customHeight="1">
      <c r="A3" s="589" t="s">
        <v>236</v>
      </c>
      <c r="B3" s="589"/>
      <c r="C3" s="589"/>
      <c r="D3" s="589"/>
      <c r="E3" s="589"/>
      <c r="F3" s="589"/>
      <c r="G3" s="589"/>
      <c r="H3" s="589"/>
      <c r="I3" s="589"/>
      <c r="J3" s="589"/>
      <c r="K3" s="590"/>
      <c r="L3" s="590"/>
      <c r="M3" s="592"/>
      <c r="N3" s="592"/>
    </row>
    <row r="4" spans="1:14" s="3" customFormat="1" ht="40.5" customHeight="1">
      <c r="A4" s="589" t="s">
        <v>10</v>
      </c>
      <c r="B4" s="589"/>
      <c r="C4" s="589"/>
      <c r="D4" s="589"/>
      <c r="E4" s="589"/>
      <c r="F4" s="589"/>
      <c r="G4" s="589"/>
      <c r="H4" s="589"/>
      <c r="I4" s="589"/>
      <c r="J4" s="589"/>
      <c r="K4" s="590"/>
      <c r="L4" s="590"/>
      <c r="M4" s="592"/>
      <c r="N4" s="592"/>
    </row>
    <row r="5" spans="1:14" s="3" customFormat="1" ht="36.75" customHeight="1">
      <c r="A5" s="589" t="s">
        <v>407</v>
      </c>
      <c r="B5" s="589"/>
      <c r="C5" s="589"/>
      <c r="D5" s="589"/>
      <c r="E5" s="589"/>
      <c r="F5" s="589"/>
      <c r="G5" s="589"/>
      <c r="H5" s="589"/>
      <c r="I5" s="589"/>
      <c r="J5" s="589"/>
      <c r="K5" s="590"/>
      <c r="L5" s="590"/>
      <c r="M5" s="592"/>
      <c r="N5" s="592"/>
    </row>
    <row r="6" spans="1:14" s="3" customFormat="1" ht="36.75" customHeight="1" thickBot="1">
      <c r="A6" s="589" t="s">
        <v>126</v>
      </c>
      <c r="B6" s="589"/>
      <c r="C6" s="589"/>
      <c r="D6" s="589"/>
      <c r="E6" s="589"/>
      <c r="F6" s="589"/>
      <c r="G6" s="589"/>
      <c r="H6" s="589"/>
      <c r="I6" s="589"/>
      <c r="J6" s="589"/>
      <c r="K6" s="590"/>
      <c r="L6" s="590"/>
      <c r="M6" s="592"/>
      <c r="N6" s="592"/>
    </row>
    <row r="7" spans="1:14" s="3" customFormat="1" ht="36.75" customHeight="1" thickBot="1">
      <c r="A7" s="522" t="s">
        <v>34</v>
      </c>
      <c r="B7" s="662"/>
      <c r="C7" s="179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1"/>
      <c r="N7" s="602"/>
    </row>
    <row r="8" spans="1:14" s="3" customFormat="1" ht="57" customHeight="1" thickBot="1">
      <c r="A8" s="597" t="s">
        <v>54</v>
      </c>
      <c r="B8" s="598"/>
      <c r="C8" s="180" t="s">
        <v>52</v>
      </c>
      <c r="D8" s="651" t="s">
        <v>200</v>
      </c>
      <c r="E8" s="652"/>
      <c r="F8" s="653"/>
      <c r="G8" s="654"/>
      <c r="H8" s="584"/>
      <c r="I8" s="631"/>
      <c r="J8" s="684" t="s">
        <v>201</v>
      </c>
      <c r="K8" s="685"/>
      <c r="L8" s="685"/>
      <c r="M8" s="685"/>
      <c r="N8" s="686"/>
    </row>
    <row r="9" spans="1:14" s="4" customFormat="1" ht="33" customHeight="1">
      <c r="A9" s="626" t="s">
        <v>14</v>
      </c>
      <c r="B9" s="578" t="s">
        <v>4</v>
      </c>
      <c r="C9" s="595" t="s">
        <v>1</v>
      </c>
      <c r="D9" s="595" t="s">
        <v>58</v>
      </c>
      <c r="E9" s="595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28" t="s">
        <v>11</v>
      </c>
      <c r="L9" s="680"/>
      <c r="M9" s="681"/>
      <c r="N9" s="637" t="s">
        <v>60</v>
      </c>
    </row>
    <row r="10" spans="1:14" s="4" customFormat="1" ht="33" customHeight="1">
      <c r="A10" s="635"/>
      <c r="B10" s="636"/>
      <c r="C10" s="630"/>
      <c r="D10" s="630"/>
      <c r="E10" s="630"/>
      <c r="F10" s="636"/>
      <c r="G10" s="630"/>
      <c r="H10" s="644"/>
      <c r="I10" s="644"/>
      <c r="J10" s="645"/>
      <c r="K10" s="640" t="s">
        <v>207</v>
      </c>
      <c r="L10" s="679"/>
      <c r="M10" s="682"/>
      <c r="N10" s="638"/>
    </row>
    <row r="11" spans="1:15" s="5" customFormat="1" ht="48.75" customHeight="1" thickBot="1">
      <c r="A11" s="627"/>
      <c r="B11" s="579"/>
      <c r="C11" s="596"/>
      <c r="D11" s="596"/>
      <c r="E11" s="596"/>
      <c r="F11" s="579"/>
      <c r="G11" s="596"/>
      <c r="H11" s="621"/>
      <c r="I11" s="621"/>
      <c r="J11" s="625"/>
      <c r="K11" s="30" t="s">
        <v>12</v>
      </c>
      <c r="L11" s="59" t="s">
        <v>13</v>
      </c>
      <c r="M11" s="683"/>
      <c r="N11" s="639"/>
      <c r="O11" s="93">
        <v>76</v>
      </c>
    </row>
    <row r="12" spans="1:15" s="5" customFormat="1" ht="134.25" customHeight="1" hidden="1">
      <c r="A12" s="70"/>
      <c r="B12" s="116">
        <v>29</v>
      </c>
      <c r="C12" s="84" t="s">
        <v>28</v>
      </c>
      <c r="D12" s="117">
        <v>1984</v>
      </c>
      <c r="E12" s="71"/>
      <c r="F12" s="87"/>
      <c r="G12" s="187" t="s">
        <v>32</v>
      </c>
      <c r="H12" s="186"/>
      <c r="I12" s="86" t="s">
        <v>26</v>
      </c>
      <c r="J12" s="82" t="s">
        <v>8</v>
      </c>
      <c r="K12" s="72"/>
      <c r="L12" s="73"/>
      <c r="M12" s="135"/>
      <c r="N12" s="102"/>
      <c r="O12" s="44">
        <f>(L25-$O$11)/4</f>
        <v>-19</v>
      </c>
    </row>
    <row r="13" spans="1:15" s="5" customFormat="1" ht="73.5" customHeight="1">
      <c r="A13" s="104">
        <v>1</v>
      </c>
      <c r="B13" s="363">
        <v>98</v>
      </c>
      <c r="C13" s="336" t="s">
        <v>161</v>
      </c>
      <c r="D13" s="103">
        <v>1971</v>
      </c>
      <c r="E13" s="103" t="s">
        <v>96</v>
      </c>
      <c r="F13" s="364"/>
      <c r="G13" s="182" t="s">
        <v>387</v>
      </c>
      <c r="H13" s="288"/>
      <c r="I13" s="163" t="s">
        <v>86</v>
      </c>
      <c r="J13" s="106" t="s">
        <v>97</v>
      </c>
      <c r="K13" s="152">
        <v>1</v>
      </c>
      <c r="L13" s="154">
        <v>77.07</v>
      </c>
      <c r="M13" s="130"/>
      <c r="N13" s="156"/>
      <c r="O13" s="44">
        <f aca="true" t="shared" si="0" ref="O13:O24">(L13-$O$11)/4</f>
        <v>0.2674999999999983</v>
      </c>
    </row>
    <row r="14" spans="1:15" s="5" customFormat="1" ht="73.5" customHeight="1">
      <c r="A14" s="107">
        <v>2</v>
      </c>
      <c r="B14" s="365">
        <v>62</v>
      </c>
      <c r="C14" s="337" t="s">
        <v>344</v>
      </c>
      <c r="D14" s="97">
        <v>1997</v>
      </c>
      <c r="E14" s="97" t="s">
        <v>87</v>
      </c>
      <c r="F14" s="137"/>
      <c r="G14" s="183" t="s">
        <v>382</v>
      </c>
      <c r="H14" s="33"/>
      <c r="I14" s="164" t="s">
        <v>242</v>
      </c>
      <c r="J14" s="109" t="s">
        <v>243</v>
      </c>
      <c r="K14" s="150">
        <v>1</v>
      </c>
      <c r="L14" s="151">
        <v>77.2</v>
      </c>
      <c r="M14" s="131"/>
      <c r="N14" s="157"/>
      <c r="O14" s="44">
        <f t="shared" si="0"/>
        <v>0.3000000000000007</v>
      </c>
    </row>
    <row r="15" spans="1:15" s="5" customFormat="1" ht="73.5" customHeight="1">
      <c r="A15" s="107">
        <v>3</v>
      </c>
      <c r="B15" s="365">
        <v>79</v>
      </c>
      <c r="C15" s="337" t="s">
        <v>297</v>
      </c>
      <c r="D15" s="97">
        <v>1956</v>
      </c>
      <c r="E15" s="97" t="s">
        <v>89</v>
      </c>
      <c r="F15" s="137"/>
      <c r="G15" s="183" t="s">
        <v>385</v>
      </c>
      <c r="H15" s="33"/>
      <c r="I15" s="164" t="s">
        <v>282</v>
      </c>
      <c r="J15" s="109" t="s">
        <v>8</v>
      </c>
      <c r="K15" s="150">
        <v>1</v>
      </c>
      <c r="L15" s="151">
        <v>79.22</v>
      </c>
      <c r="M15" s="131"/>
      <c r="N15" s="157"/>
      <c r="O15" s="44">
        <f t="shared" si="0"/>
        <v>0.8049999999999997</v>
      </c>
    </row>
    <row r="16" spans="1:15" s="5" customFormat="1" ht="73.5" customHeight="1">
      <c r="A16" s="107">
        <v>4</v>
      </c>
      <c r="B16" s="365">
        <v>26</v>
      </c>
      <c r="C16" s="337" t="s">
        <v>176</v>
      </c>
      <c r="D16" s="97">
        <v>1991</v>
      </c>
      <c r="E16" s="97" t="s">
        <v>87</v>
      </c>
      <c r="F16" s="137"/>
      <c r="G16" s="183" t="s">
        <v>378</v>
      </c>
      <c r="H16" s="33"/>
      <c r="I16" s="164" t="s">
        <v>191</v>
      </c>
      <c r="J16" s="109" t="s">
        <v>192</v>
      </c>
      <c r="K16" s="150">
        <v>4</v>
      </c>
      <c r="L16" s="151">
        <v>68.96</v>
      </c>
      <c r="M16" s="131"/>
      <c r="N16" s="157"/>
      <c r="O16" s="44">
        <f t="shared" si="0"/>
        <v>-1.7600000000000016</v>
      </c>
    </row>
    <row r="17" spans="1:15" s="5" customFormat="1" ht="73.5" customHeight="1">
      <c r="A17" s="107">
        <v>5</v>
      </c>
      <c r="B17" s="365">
        <v>85</v>
      </c>
      <c r="C17" s="337" t="s">
        <v>172</v>
      </c>
      <c r="D17" s="97"/>
      <c r="E17" s="97"/>
      <c r="F17" s="137"/>
      <c r="G17" s="183" t="s">
        <v>386</v>
      </c>
      <c r="H17" s="33"/>
      <c r="I17" s="164" t="s">
        <v>86</v>
      </c>
      <c r="J17" s="109" t="s">
        <v>8</v>
      </c>
      <c r="K17" s="150">
        <v>4</v>
      </c>
      <c r="L17" s="151">
        <v>70.27</v>
      </c>
      <c r="M17" s="131"/>
      <c r="N17" s="157"/>
      <c r="O17" s="44">
        <f t="shared" si="0"/>
        <v>-1.432500000000001</v>
      </c>
    </row>
    <row r="18" spans="1:15" s="5" customFormat="1" ht="73.5" customHeight="1">
      <c r="A18" s="107">
        <v>6</v>
      </c>
      <c r="B18" s="365">
        <v>66</v>
      </c>
      <c r="C18" s="337" t="s">
        <v>179</v>
      </c>
      <c r="D18" s="97">
        <v>1972</v>
      </c>
      <c r="E18" s="97" t="s">
        <v>89</v>
      </c>
      <c r="F18" s="137"/>
      <c r="G18" s="183" t="s">
        <v>190</v>
      </c>
      <c r="H18" s="33" t="s">
        <v>221</v>
      </c>
      <c r="I18" s="164" t="s">
        <v>178</v>
      </c>
      <c r="J18" s="109" t="s">
        <v>8</v>
      </c>
      <c r="K18" s="150">
        <v>4</v>
      </c>
      <c r="L18" s="151">
        <v>74.75</v>
      </c>
      <c r="M18" s="131"/>
      <c r="N18" s="157"/>
      <c r="O18" s="44">
        <f t="shared" si="0"/>
        <v>-0.3125</v>
      </c>
    </row>
    <row r="19" spans="1:15" s="5" customFormat="1" ht="73.5" customHeight="1">
      <c r="A19" s="107">
        <v>7</v>
      </c>
      <c r="B19" s="368">
        <v>88</v>
      </c>
      <c r="C19" s="338" t="s">
        <v>106</v>
      </c>
      <c r="D19" s="121">
        <v>2000</v>
      </c>
      <c r="E19" s="121" t="s">
        <v>85</v>
      </c>
      <c r="F19" s="138"/>
      <c r="G19" s="191" t="s">
        <v>113</v>
      </c>
      <c r="H19" s="31"/>
      <c r="I19" s="172" t="s">
        <v>86</v>
      </c>
      <c r="J19" s="128" t="s">
        <v>114</v>
      </c>
      <c r="K19" s="228">
        <v>4</v>
      </c>
      <c r="L19" s="223">
        <v>75.11</v>
      </c>
      <c r="M19" s="132"/>
      <c r="N19" s="158"/>
      <c r="O19" s="44">
        <f t="shared" si="0"/>
        <v>-0.22250000000000014</v>
      </c>
    </row>
    <row r="20" spans="1:15" s="5" customFormat="1" ht="73.5" customHeight="1">
      <c r="A20" s="107">
        <v>8</v>
      </c>
      <c r="B20" s="365">
        <v>89</v>
      </c>
      <c r="C20" s="337" t="s">
        <v>106</v>
      </c>
      <c r="D20" s="97">
        <v>2000</v>
      </c>
      <c r="E20" s="97" t="s">
        <v>85</v>
      </c>
      <c r="F20" s="137"/>
      <c r="G20" s="183" t="s">
        <v>95</v>
      </c>
      <c r="H20" s="33"/>
      <c r="I20" s="164" t="s">
        <v>86</v>
      </c>
      <c r="J20" s="109" t="s">
        <v>114</v>
      </c>
      <c r="K20" s="150">
        <v>6</v>
      </c>
      <c r="L20" s="151">
        <v>81.56</v>
      </c>
      <c r="M20" s="131"/>
      <c r="N20" s="157"/>
      <c r="O20" s="44">
        <f t="shared" si="0"/>
        <v>1.3900000000000006</v>
      </c>
    </row>
    <row r="21" spans="1:15" s="5" customFormat="1" ht="73.5" customHeight="1">
      <c r="A21" s="107">
        <v>9</v>
      </c>
      <c r="B21" s="365">
        <v>80</v>
      </c>
      <c r="C21" s="337" t="s">
        <v>489</v>
      </c>
      <c r="D21" s="97"/>
      <c r="E21" s="97"/>
      <c r="F21" s="137"/>
      <c r="G21" s="183" t="s">
        <v>353</v>
      </c>
      <c r="H21" s="33"/>
      <c r="I21" s="164" t="s">
        <v>354</v>
      </c>
      <c r="J21" s="109" t="s">
        <v>8</v>
      </c>
      <c r="K21" s="150">
        <v>8</v>
      </c>
      <c r="L21" s="151">
        <v>68.75</v>
      </c>
      <c r="M21" s="131"/>
      <c r="N21" s="157"/>
      <c r="O21" s="44">
        <f t="shared" si="0"/>
        <v>-1.8125</v>
      </c>
    </row>
    <row r="22" spans="1:15" s="5" customFormat="1" ht="73.5" customHeight="1">
      <c r="A22" s="107">
        <v>10</v>
      </c>
      <c r="B22" s="365">
        <v>70</v>
      </c>
      <c r="C22" s="337" t="s">
        <v>383</v>
      </c>
      <c r="D22" s="97">
        <v>2003</v>
      </c>
      <c r="E22" s="97" t="s">
        <v>85</v>
      </c>
      <c r="F22" s="137"/>
      <c r="G22" s="183" t="s">
        <v>384</v>
      </c>
      <c r="H22" s="33"/>
      <c r="I22" s="164" t="s">
        <v>91</v>
      </c>
      <c r="J22" s="109" t="s">
        <v>99</v>
      </c>
      <c r="K22" s="150">
        <v>9</v>
      </c>
      <c r="L22" s="151">
        <v>78.75</v>
      </c>
      <c r="M22" s="131"/>
      <c r="N22" s="157"/>
      <c r="O22" s="44">
        <f t="shared" si="0"/>
        <v>0.6875</v>
      </c>
    </row>
    <row r="23" spans="1:15" s="5" customFormat="1" ht="73.5" customHeight="1">
      <c r="A23" s="107">
        <v>11</v>
      </c>
      <c r="B23" s="365">
        <v>29</v>
      </c>
      <c r="C23" s="337" t="s">
        <v>379</v>
      </c>
      <c r="D23" s="97">
        <v>1993</v>
      </c>
      <c r="E23" s="97" t="s">
        <v>87</v>
      </c>
      <c r="F23" s="137"/>
      <c r="G23" s="183" t="s">
        <v>380</v>
      </c>
      <c r="H23" s="33"/>
      <c r="I23" s="164" t="s">
        <v>191</v>
      </c>
      <c r="J23" s="109" t="s">
        <v>381</v>
      </c>
      <c r="K23" s="150">
        <v>22</v>
      </c>
      <c r="L23" s="151">
        <v>80.22</v>
      </c>
      <c r="M23" s="131"/>
      <c r="N23" s="157"/>
      <c r="O23" s="44">
        <f t="shared" si="0"/>
        <v>1.0549999999999997</v>
      </c>
    </row>
    <row r="24" spans="1:15" s="5" customFormat="1" ht="73.5" customHeight="1" thickBot="1">
      <c r="A24" s="110"/>
      <c r="B24" s="366">
        <v>7</v>
      </c>
      <c r="C24" s="345" t="s">
        <v>301</v>
      </c>
      <c r="D24" s="101">
        <v>1982</v>
      </c>
      <c r="E24" s="101"/>
      <c r="F24" s="169"/>
      <c r="G24" s="192" t="s">
        <v>339</v>
      </c>
      <c r="H24" s="69" t="s">
        <v>340</v>
      </c>
      <c r="I24" s="165" t="s">
        <v>116</v>
      </c>
      <c r="J24" s="112" t="s">
        <v>142</v>
      </c>
      <c r="K24" s="687" t="s">
        <v>111</v>
      </c>
      <c r="L24" s="688"/>
      <c r="M24" s="688"/>
      <c r="N24" s="510"/>
      <c r="O24" s="44">
        <f t="shared" si="0"/>
        <v>-19</v>
      </c>
    </row>
    <row r="25" spans="1:12" s="4" customFormat="1" ht="15.75" customHeight="1">
      <c r="A25" s="7"/>
      <c r="B25" s="8"/>
      <c r="C25" s="9"/>
      <c r="D25" s="10"/>
      <c r="E25" s="10"/>
      <c r="F25" s="10"/>
      <c r="G25" s="11"/>
      <c r="H25" s="11"/>
      <c r="I25" s="11"/>
      <c r="J25" s="12"/>
      <c r="K25" s="13"/>
      <c r="L25" s="13"/>
    </row>
    <row r="26" spans="1:12" s="3" customFormat="1" ht="23.25" customHeight="1">
      <c r="A26" s="14"/>
      <c r="B26" s="14"/>
      <c r="C26" s="6"/>
      <c r="D26" s="18" t="s">
        <v>15</v>
      </c>
      <c r="F26" s="25"/>
      <c r="G26" s="25"/>
      <c r="H26" s="16"/>
      <c r="I26" s="20"/>
      <c r="J26" s="18" t="s">
        <v>57</v>
      </c>
      <c r="L26" s="14"/>
    </row>
    <row r="27" spans="1:12" s="3" customFormat="1" ht="9.75" customHeight="1">
      <c r="A27" s="14"/>
      <c r="B27" s="14"/>
      <c r="C27" s="6"/>
      <c r="D27" s="16"/>
      <c r="F27" s="16"/>
      <c r="G27" s="16"/>
      <c r="H27" s="16"/>
      <c r="I27" s="20"/>
      <c r="J27" s="21"/>
      <c r="L27" s="14"/>
    </row>
    <row r="28" spans="1:12" s="3" customFormat="1" ht="30" customHeight="1">
      <c r="A28" s="14"/>
      <c r="B28" s="14"/>
      <c r="C28" s="6"/>
      <c r="D28" s="18" t="s">
        <v>2</v>
      </c>
      <c r="F28" s="25"/>
      <c r="G28" s="25"/>
      <c r="H28" s="16"/>
      <c r="I28" s="20"/>
      <c r="J28" s="18" t="s">
        <v>21</v>
      </c>
      <c r="L28" s="14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29">
    <mergeCell ref="K24:N24"/>
    <mergeCell ref="A1:N1"/>
    <mergeCell ref="A2:N2"/>
    <mergeCell ref="A3:N3"/>
    <mergeCell ref="A4:N4"/>
    <mergeCell ref="A5:N5"/>
    <mergeCell ref="A6:N6"/>
    <mergeCell ref="A7:B7"/>
    <mergeCell ref="D7:G7"/>
    <mergeCell ref="H7:I7"/>
    <mergeCell ref="J7:N7"/>
    <mergeCell ref="A8:B8"/>
    <mergeCell ref="D8:G8"/>
    <mergeCell ref="H8:I8"/>
    <mergeCell ref="J8:N8"/>
    <mergeCell ref="A9:A11"/>
    <mergeCell ref="B9:B11"/>
    <mergeCell ref="C9:C11"/>
    <mergeCell ref="D9:D11"/>
    <mergeCell ref="E9:E11"/>
    <mergeCell ref="F9:F11"/>
    <mergeCell ref="N9:N11"/>
    <mergeCell ref="K10:L10"/>
    <mergeCell ref="G9:G11"/>
    <mergeCell ref="H9:H11"/>
    <mergeCell ref="I9:I11"/>
    <mergeCell ref="J9:J11"/>
    <mergeCell ref="K9:L9"/>
    <mergeCell ref="M9:M11"/>
  </mergeCells>
  <printOptions horizontalCentered="1"/>
  <pageMargins left="0" right="0" top="0" bottom="0" header="0" footer="0"/>
  <pageSetup horizontalDpi="600" verticalDpi="600" orientation="landscape" paperSize="9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B34"/>
  <sheetViews>
    <sheetView view="pageBreakPreview" zoomScale="32" zoomScaleNormal="61" zoomScaleSheetLayoutView="32" zoomScalePageLayoutView="0" workbookViewId="0" topLeftCell="A13">
      <selection activeCell="G26" sqref="G26"/>
    </sheetView>
  </sheetViews>
  <sheetFormatPr defaultColWidth="9.140625" defaultRowHeight="12.75"/>
  <cols>
    <col min="1" max="1" width="10.57421875" style="1" customWidth="1"/>
    <col min="2" max="2" width="14.140625" style="1" customWidth="1"/>
    <col min="3" max="3" width="66.8515625" style="2" customWidth="1"/>
    <col min="4" max="4" width="19.7109375" style="1" customWidth="1"/>
    <col min="5" max="5" width="17.7109375" style="195" customWidth="1"/>
    <col min="6" max="6" width="14.57421875" style="1" customWidth="1"/>
    <col min="7" max="7" width="55.421875" style="1" customWidth="1"/>
    <col min="8" max="8" width="55.140625" style="1" hidden="1" customWidth="1"/>
    <col min="9" max="9" width="88.8515625" style="1" customWidth="1"/>
    <col min="10" max="10" width="72.8515625" style="1" customWidth="1"/>
    <col min="11" max="11" width="16.57421875" style="1" customWidth="1"/>
    <col min="12" max="12" width="22.57421875" style="1" customWidth="1"/>
    <col min="13" max="13" width="16.57421875" style="1" customWidth="1"/>
    <col min="14" max="27" width="9.140625" style="143" customWidth="1"/>
    <col min="28" max="28" width="18.8515625" style="143" customWidth="1"/>
    <col min="29" max="16384" width="9.140625" style="1" customWidth="1"/>
  </cols>
  <sheetData>
    <row r="1" spans="1:28" ht="108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6" s="3" customFormat="1" ht="36.75" customHeight="1">
      <c r="A2" s="692" t="s">
        <v>137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241"/>
      <c r="O2" s="241"/>
      <c r="P2" s="241"/>
    </row>
    <row r="3" spans="1:16" s="3" customFormat="1" ht="36.75" customHeight="1">
      <c r="A3" s="692" t="s">
        <v>236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241"/>
      <c r="O3" s="241"/>
      <c r="P3" s="241"/>
    </row>
    <row r="4" spans="1:16" s="3" customFormat="1" ht="36.75" customHeight="1">
      <c r="A4" s="692" t="s">
        <v>10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241"/>
      <c r="O4" s="241"/>
      <c r="P4" s="241"/>
    </row>
    <row r="5" spans="1:16" s="3" customFormat="1" ht="36.75" customHeight="1">
      <c r="A5" s="692" t="s">
        <v>407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241"/>
      <c r="O5" s="241"/>
      <c r="P5" s="241"/>
    </row>
    <row r="6" spans="1:16" s="3" customFormat="1" ht="36.75" customHeight="1" thickBot="1">
      <c r="A6" s="694" t="s">
        <v>208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241"/>
      <c r="O6" s="241"/>
      <c r="P6" s="241"/>
    </row>
    <row r="7" spans="1:28" s="3" customFormat="1" ht="36.75" customHeight="1" thickBot="1">
      <c r="A7" s="522" t="s">
        <v>34</v>
      </c>
      <c r="B7" s="662"/>
      <c r="C7" s="166" t="s">
        <v>35</v>
      </c>
      <c r="D7" s="572" t="s">
        <v>37</v>
      </c>
      <c r="E7" s="573"/>
      <c r="F7" s="574"/>
      <c r="G7" s="575"/>
      <c r="H7" s="663" t="s">
        <v>61</v>
      </c>
      <c r="I7" s="601"/>
      <c r="J7" s="572" t="s">
        <v>62</v>
      </c>
      <c r="K7" s="601"/>
      <c r="L7" s="601"/>
      <c r="M7" s="602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</row>
    <row r="8" spans="1:28" s="3" customFormat="1" ht="42.75" customHeight="1" thickBot="1">
      <c r="A8" s="597" t="s">
        <v>63</v>
      </c>
      <c r="B8" s="598"/>
      <c r="C8" s="167" t="s">
        <v>55</v>
      </c>
      <c r="D8" s="651" t="s">
        <v>198</v>
      </c>
      <c r="E8" s="652"/>
      <c r="F8" s="653"/>
      <c r="G8" s="654"/>
      <c r="H8" s="584" t="s">
        <v>56</v>
      </c>
      <c r="I8" s="631"/>
      <c r="J8" s="632" t="s">
        <v>79</v>
      </c>
      <c r="K8" s="633"/>
      <c r="L8" s="633"/>
      <c r="M8" s="634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</row>
    <row r="9" spans="1:28" s="4" customFormat="1" ht="9.75" customHeight="1">
      <c r="A9" s="626" t="s">
        <v>14</v>
      </c>
      <c r="B9" s="578" t="s">
        <v>4</v>
      </c>
      <c r="C9" s="578" t="s">
        <v>1</v>
      </c>
      <c r="D9" s="595" t="s">
        <v>58</v>
      </c>
      <c r="E9" s="689" t="s">
        <v>5</v>
      </c>
      <c r="F9" s="578" t="s">
        <v>39</v>
      </c>
      <c r="G9" s="595" t="s">
        <v>3</v>
      </c>
      <c r="H9" s="620" t="s">
        <v>16</v>
      </c>
      <c r="I9" s="620" t="s">
        <v>17</v>
      </c>
      <c r="J9" s="624" t="s">
        <v>19</v>
      </c>
      <c r="K9" s="699" t="s">
        <v>11</v>
      </c>
      <c r="L9" s="700"/>
      <c r="M9" s="696" t="s">
        <v>60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</row>
    <row r="10" spans="1:28" s="4" customFormat="1" ht="33" customHeight="1">
      <c r="A10" s="635"/>
      <c r="B10" s="636"/>
      <c r="C10" s="636"/>
      <c r="D10" s="630"/>
      <c r="E10" s="690"/>
      <c r="F10" s="636"/>
      <c r="G10" s="630"/>
      <c r="H10" s="644"/>
      <c r="I10" s="644"/>
      <c r="J10" s="645"/>
      <c r="K10" s="701"/>
      <c r="L10" s="669"/>
      <c r="M10" s="697"/>
      <c r="N10" s="144"/>
      <c r="O10" s="145"/>
      <c r="P10" s="145"/>
      <c r="Q10" s="145"/>
      <c r="R10" s="145"/>
      <c r="S10" s="145"/>
      <c r="T10" s="145"/>
      <c r="U10" s="145"/>
      <c r="V10" s="145"/>
      <c r="W10" s="145">
        <f>SUM(N11:W11)</f>
        <v>55</v>
      </c>
      <c r="X10" s="145">
        <f>N11+O11+P11+Q11+R11+S11+T11+U11+V11+20</f>
        <v>65</v>
      </c>
      <c r="Y10" s="146"/>
      <c r="Z10" s="143"/>
      <c r="AA10" s="143"/>
      <c r="AB10" s="145" t="s">
        <v>80</v>
      </c>
    </row>
    <row r="11" spans="1:28" s="5" customFormat="1" ht="42" customHeight="1" thickBot="1">
      <c r="A11" s="627"/>
      <c r="B11" s="579"/>
      <c r="C11" s="579"/>
      <c r="D11" s="596"/>
      <c r="E11" s="691"/>
      <c r="F11" s="579"/>
      <c r="G11" s="596"/>
      <c r="H11" s="621"/>
      <c r="I11" s="621"/>
      <c r="J11" s="625"/>
      <c r="K11" s="30" t="s">
        <v>78</v>
      </c>
      <c r="L11" s="17" t="s">
        <v>13</v>
      </c>
      <c r="M11" s="698"/>
      <c r="N11" s="147">
        <v>1</v>
      </c>
      <c r="O11" s="148">
        <v>2</v>
      </c>
      <c r="P11" s="148">
        <v>3</v>
      </c>
      <c r="Q11" s="148">
        <v>4</v>
      </c>
      <c r="R11" s="148">
        <v>5</v>
      </c>
      <c r="S11" s="148">
        <v>6</v>
      </c>
      <c r="T11" s="148">
        <v>7</v>
      </c>
      <c r="U11" s="148">
        <v>8</v>
      </c>
      <c r="V11" s="148">
        <v>9</v>
      </c>
      <c r="W11" s="148">
        <v>10</v>
      </c>
      <c r="X11" s="148" t="s">
        <v>81</v>
      </c>
      <c r="Y11" s="196" t="s">
        <v>82</v>
      </c>
      <c r="Z11" s="197" t="s">
        <v>83</v>
      </c>
      <c r="AA11" s="198" t="s">
        <v>84</v>
      </c>
      <c r="AB11" s="142">
        <v>86</v>
      </c>
    </row>
    <row r="12" spans="1:28" s="5" customFormat="1" ht="134.25" customHeight="1" hidden="1">
      <c r="A12" s="70"/>
      <c r="B12" s="116">
        <v>29</v>
      </c>
      <c r="C12" s="84" t="s">
        <v>28</v>
      </c>
      <c r="D12" s="83">
        <v>1984</v>
      </c>
      <c r="E12" s="71"/>
      <c r="F12" s="87"/>
      <c r="G12" s="84" t="s">
        <v>32</v>
      </c>
      <c r="H12" s="85"/>
      <c r="I12" s="86" t="s">
        <v>26</v>
      </c>
      <c r="J12" s="82" t="s">
        <v>8</v>
      </c>
      <c r="K12" s="72"/>
      <c r="L12" s="76"/>
      <c r="M12" s="10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28" s="5" customFormat="1" ht="60.75" customHeight="1">
      <c r="A13" s="258">
        <v>1</v>
      </c>
      <c r="B13" s="260">
        <v>48</v>
      </c>
      <c r="C13" s="184" t="s">
        <v>101</v>
      </c>
      <c r="D13" s="378">
        <v>1958</v>
      </c>
      <c r="E13" s="113" t="s">
        <v>96</v>
      </c>
      <c r="F13" s="373"/>
      <c r="G13" s="184" t="s">
        <v>398</v>
      </c>
      <c r="H13" s="373"/>
      <c r="I13" s="178" t="s">
        <v>186</v>
      </c>
      <c r="J13" s="300" t="s">
        <v>8</v>
      </c>
      <c r="K13" s="53">
        <v>65</v>
      </c>
      <c r="L13" s="77">
        <v>52.63</v>
      </c>
      <c r="M13" s="120"/>
      <c r="N13" s="143">
        <v>1</v>
      </c>
      <c r="O13" s="143">
        <v>2</v>
      </c>
      <c r="P13" s="143">
        <v>3</v>
      </c>
      <c r="Q13" s="143">
        <v>4</v>
      </c>
      <c r="R13" s="143">
        <v>5</v>
      </c>
      <c r="S13" s="143">
        <v>6</v>
      </c>
      <c r="T13" s="143">
        <v>7</v>
      </c>
      <c r="U13" s="143">
        <v>8</v>
      </c>
      <c r="V13" s="143">
        <v>9</v>
      </c>
      <c r="W13" s="143"/>
      <c r="X13" s="143">
        <v>20</v>
      </c>
      <c r="Y13" s="143">
        <f aca="true" t="shared" si="0" ref="Y13:Y31">X13+W13+V13+U13+T13+S13+R13+Q13+P13+O13+N13</f>
        <v>65</v>
      </c>
      <c r="Z13" s="143"/>
      <c r="AA13" s="143">
        <f aca="true" t="shared" si="1" ref="AA13:AA31">Y13-Z13</f>
        <v>65</v>
      </c>
      <c r="AB13" s="149">
        <f aca="true" t="shared" si="2" ref="AB13:AB31">(L13-$AB$11)/4</f>
        <v>-8.3425</v>
      </c>
    </row>
    <row r="14" spans="1:28" s="5" customFormat="1" ht="60.75" customHeight="1">
      <c r="A14" s="271">
        <v>2</v>
      </c>
      <c r="B14" s="272">
        <v>92</v>
      </c>
      <c r="C14" s="199" t="s">
        <v>98</v>
      </c>
      <c r="D14" s="370">
        <v>1984</v>
      </c>
      <c r="E14" s="129" t="s">
        <v>89</v>
      </c>
      <c r="F14" s="374"/>
      <c r="G14" s="199" t="s">
        <v>402</v>
      </c>
      <c r="H14" s="374"/>
      <c r="I14" s="236" t="s">
        <v>86</v>
      </c>
      <c r="J14" s="301" t="s">
        <v>8</v>
      </c>
      <c r="K14" s="55">
        <v>65</v>
      </c>
      <c r="L14" s="78">
        <v>57.09</v>
      </c>
      <c r="M14" s="119"/>
      <c r="N14" s="143">
        <v>1</v>
      </c>
      <c r="O14" s="143">
        <v>2</v>
      </c>
      <c r="P14" s="143">
        <v>3</v>
      </c>
      <c r="Q14" s="143">
        <v>4</v>
      </c>
      <c r="R14" s="143">
        <v>5</v>
      </c>
      <c r="S14" s="143">
        <v>6</v>
      </c>
      <c r="T14" s="143">
        <v>7</v>
      </c>
      <c r="U14" s="143">
        <v>8</v>
      </c>
      <c r="V14" s="143">
        <v>9</v>
      </c>
      <c r="W14" s="143"/>
      <c r="X14" s="143">
        <v>20</v>
      </c>
      <c r="Y14" s="143">
        <f t="shared" si="0"/>
        <v>65</v>
      </c>
      <c r="Z14" s="143"/>
      <c r="AA14" s="143">
        <f t="shared" si="1"/>
        <v>65</v>
      </c>
      <c r="AB14" s="149">
        <f t="shared" si="2"/>
        <v>-7.227499999999999</v>
      </c>
    </row>
    <row r="15" spans="1:28" s="5" customFormat="1" ht="60.75" customHeight="1">
      <c r="A15" s="95">
        <v>3</v>
      </c>
      <c r="B15" s="242">
        <v>24</v>
      </c>
      <c r="C15" s="185" t="s">
        <v>187</v>
      </c>
      <c r="D15" s="369">
        <v>1974</v>
      </c>
      <c r="E15" s="114" t="s">
        <v>89</v>
      </c>
      <c r="F15" s="374"/>
      <c r="G15" s="185" t="s">
        <v>396</v>
      </c>
      <c r="H15" s="374"/>
      <c r="I15" s="205" t="s">
        <v>395</v>
      </c>
      <c r="J15" s="94" t="s">
        <v>180</v>
      </c>
      <c r="K15" s="55">
        <v>65</v>
      </c>
      <c r="L15" s="78">
        <v>59.91</v>
      </c>
      <c r="M15" s="118"/>
      <c r="N15" s="143">
        <v>1</v>
      </c>
      <c r="O15" s="143">
        <v>2</v>
      </c>
      <c r="P15" s="143">
        <v>3</v>
      </c>
      <c r="Q15" s="143">
        <v>4</v>
      </c>
      <c r="R15" s="143">
        <v>5</v>
      </c>
      <c r="S15" s="143">
        <v>6</v>
      </c>
      <c r="T15" s="143">
        <v>7</v>
      </c>
      <c r="U15" s="143">
        <v>8</v>
      </c>
      <c r="V15" s="143">
        <v>9</v>
      </c>
      <c r="W15" s="143"/>
      <c r="X15" s="143">
        <v>20</v>
      </c>
      <c r="Y15" s="143">
        <f t="shared" si="0"/>
        <v>65</v>
      </c>
      <c r="Z15" s="143"/>
      <c r="AA15" s="143">
        <f t="shared" si="1"/>
        <v>65</v>
      </c>
      <c r="AB15" s="149">
        <f t="shared" si="2"/>
        <v>-6.522500000000001</v>
      </c>
    </row>
    <row r="16" spans="1:28" s="5" customFormat="1" ht="60.75" customHeight="1">
      <c r="A16" s="271">
        <v>4</v>
      </c>
      <c r="B16" s="242">
        <v>86</v>
      </c>
      <c r="C16" s="185" t="s">
        <v>172</v>
      </c>
      <c r="D16" s="369"/>
      <c r="E16" s="369"/>
      <c r="F16" s="374"/>
      <c r="G16" s="185" t="s">
        <v>400</v>
      </c>
      <c r="H16" s="374"/>
      <c r="I16" s="205" t="s">
        <v>86</v>
      </c>
      <c r="J16" s="94" t="s">
        <v>8</v>
      </c>
      <c r="K16" s="55">
        <v>65</v>
      </c>
      <c r="L16" s="78">
        <v>63.55</v>
      </c>
      <c r="M16" s="118"/>
      <c r="N16" s="143">
        <v>1</v>
      </c>
      <c r="O16" s="143">
        <v>2</v>
      </c>
      <c r="P16" s="143">
        <v>3</v>
      </c>
      <c r="Q16" s="143">
        <v>4</v>
      </c>
      <c r="R16" s="143">
        <v>5</v>
      </c>
      <c r="S16" s="143">
        <v>6</v>
      </c>
      <c r="T16" s="143">
        <v>7</v>
      </c>
      <c r="U16" s="143">
        <v>8</v>
      </c>
      <c r="V16" s="143">
        <v>9</v>
      </c>
      <c r="W16" s="143"/>
      <c r="X16" s="143">
        <v>20</v>
      </c>
      <c r="Y16" s="143">
        <f t="shared" si="0"/>
        <v>65</v>
      </c>
      <c r="Z16" s="143"/>
      <c r="AA16" s="143">
        <f t="shared" si="1"/>
        <v>65</v>
      </c>
      <c r="AB16" s="149">
        <f t="shared" si="2"/>
        <v>-5.612500000000001</v>
      </c>
    </row>
    <row r="17" spans="1:28" s="5" customFormat="1" ht="60.75" customHeight="1">
      <c r="A17" s="95">
        <v>5</v>
      </c>
      <c r="B17" s="242">
        <v>66</v>
      </c>
      <c r="C17" s="185" t="s">
        <v>179</v>
      </c>
      <c r="D17" s="369">
        <v>1972</v>
      </c>
      <c r="E17" s="114" t="s">
        <v>89</v>
      </c>
      <c r="F17" s="374"/>
      <c r="G17" s="185" t="s">
        <v>190</v>
      </c>
      <c r="H17" s="374"/>
      <c r="I17" s="205" t="s">
        <v>178</v>
      </c>
      <c r="J17" s="94" t="s">
        <v>8</v>
      </c>
      <c r="K17" s="55">
        <v>65</v>
      </c>
      <c r="L17" s="78">
        <v>70.13</v>
      </c>
      <c r="M17" s="119"/>
      <c r="N17" s="143">
        <v>1</v>
      </c>
      <c r="O17" s="143">
        <v>2</v>
      </c>
      <c r="P17" s="143">
        <v>3</v>
      </c>
      <c r="Q17" s="143">
        <v>4</v>
      </c>
      <c r="R17" s="143">
        <v>5</v>
      </c>
      <c r="S17" s="143">
        <v>6</v>
      </c>
      <c r="T17" s="143">
        <v>7</v>
      </c>
      <c r="U17" s="143">
        <v>8</v>
      </c>
      <c r="V17" s="143">
        <v>9</v>
      </c>
      <c r="W17" s="143"/>
      <c r="X17" s="143">
        <v>20</v>
      </c>
      <c r="Y17" s="143">
        <f t="shared" si="0"/>
        <v>65</v>
      </c>
      <c r="Z17" s="143"/>
      <c r="AA17" s="143">
        <f t="shared" si="1"/>
        <v>65</v>
      </c>
      <c r="AB17" s="149">
        <f t="shared" si="2"/>
        <v>-3.967500000000001</v>
      </c>
    </row>
    <row r="18" spans="1:28" s="5" customFormat="1" ht="60.75" customHeight="1">
      <c r="A18" s="271">
        <v>6</v>
      </c>
      <c r="B18" s="242">
        <v>43</v>
      </c>
      <c r="C18" s="185" t="s">
        <v>125</v>
      </c>
      <c r="D18" s="369">
        <v>1974</v>
      </c>
      <c r="E18" s="114" t="s">
        <v>96</v>
      </c>
      <c r="F18" s="374"/>
      <c r="G18" s="185" t="s">
        <v>440</v>
      </c>
      <c r="H18" s="374"/>
      <c r="I18" s="205" t="s">
        <v>160</v>
      </c>
      <c r="J18" s="94" t="s">
        <v>88</v>
      </c>
      <c r="K18" s="55">
        <v>65</v>
      </c>
      <c r="L18" s="78">
        <v>75.54</v>
      </c>
      <c r="M18" s="118"/>
      <c r="N18" s="143">
        <v>1</v>
      </c>
      <c r="O18" s="143">
        <v>2</v>
      </c>
      <c r="P18" s="143">
        <v>3</v>
      </c>
      <c r="Q18" s="143">
        <v>4</v>
      </c>
      <c r="R18" s="143">
        <v>5</v>
      </c>
      <c r="S18" s="143">
        <v>6</v>
      </c>
      <c r="T18" s="143">
        <v>7</v>
      </c>
      <c r="U18" s="143">
        <v>8</v>
      </c>
      <c r="V18" s="143">
        <v>9</v>
      </c>
      <c r="W18" s="143"/>
      <c r="X18" s="143">
        <v>20</v>
      </c>
      <c r="Y18" s="143">
        <f t="shared" si="0"/>
        <v>65</v>
      </c>
      <c r="Z18" s="143"/>
      <c r="AA18" s="143">
        <f t="shared" si="1"/>
        <v>65</v>
      </c>
      <c r="AB18" s="149">
        <f t="shared" si="2"/>
        <v>-2.6149999999999984</v>
      </c>
    </row>
    <row r="19" spans="1:28" s="5" customFormat="1" ht="60.75" customHeight="1">
      <c r="A19" s="95">
        <v>7</v>
      </c>
      <c r="B19" s="242">
        <v>88</v>
      </c>
      <c r="C19" s="379" t="s">
        <v>106</v>
      </c>
      <c r="D19" s="377">
        <v>2000</v>
      </c>
      <c r="E19" s="372" t="s">
        <v>85</v>
      </c>
      <c r="F19" s="375"/>
      <c r="G19" s="379" t="s">
        <v>113</v>
      </c>
      <c r="H19" s="374"/>
      <c r="I19" s="164" t="s">
        <v>86</v>
      </c>
      <c r="J19" s="109" t="s">
        <v>114</v>
      </c>
      <c r="K19" s="55">
        <v>65</v>
      </c>
      <c r="L19" s="78">
        <v>76.1</v>
      </c>
      <c r="M19" s="119"/>
      <c r="N19" s="143">
        <v>1</v>
      </c>
      <c r="O19" s="143">
        <v>2</v>
      </c>
      <c r="P19" s="143">
        <v>3</v>
      </c>
      <c r="Q19" s="143">
        <v>4</v>
      </c>
      <c r="R19" s="143">
        <v>5</v>
      </c>
      <c r="S19" s="143">
        <v>6</v>
      </c>
      <c r="T19" s="143">
        <v>7</v>
      </c>
      <c r="U19" s="143">
        <v>8</v>
      </c>
      <c r="V19" s="143">
        <v>9</v>
      </c>
      <c r="W19" s="143"/>
      <c r="X19" s="143">
        <v>20</v>
      </c>
      <c r="Y19" s="143">
        <f t="shared" si="0"/>
        <v>65</v>
      </c>
      <c r="Z19" s="143"/>
      <c r="AA19" s="143">
        <f t="shared" si="1"/>
        <v>65</v>
      </c>
      <c r="AB19" s="149">
        <f t="shared" si="2"/>
        <v>-2.4750000000000014</v>
      </c>
    </row>
    <row r="20" spans="1:28" s="5" customFormat="1" ht="60.75" customHeight="1">
      <c r="A20" s="271">
        <v>8</v>
      </c>
      <c r="B20" s="242">
        <v>110</v>
      </c>
      <c r="C20" s="371" t="s">
        <v>324</v>
      </c>
      <c r="D20" s="377">
        <v>1990</v>
      </c>
      <c r="E20" s="372" t="s">
        <v>89</v>
      </c>
      <c r="F20" s="375"/>
      <c r="G20" s="371" t="s">
        <v>404</v>
      </c>
      <c r="H20" s="374"/>
      <c r="I20" s="205" t="s">
        <v>327</v>
      </c>
      <c r="J20" s="94" t="s">
        <v>328</v>
      </c>
      <c r="K20" s="55">
        <v>65</v>
      </c>
      <c r="L20" s="78">
        <v>82.93</v>
      </c>
      <c r="M20" s="118"/>
      <c r="N20" s="143">
        <v>1</v>
      </c>
      <c r="O20" s="143">
        <v>2</v>
      </c>
      <c r="P20" s="143">
        <v>3</v>
      </c>
      <c r="Q20" s="143">
        <v>4</v>
      </c>
      <c r="R20" s="143">
        <v>5</v>
      </c>
      <c r="S20" s="143">
        <v>6</v>
      </c>
      <c r="T20" s="143">
        <v>7</v>
      </c>
      <c r="U20" s="143">
        <v>8</v>
      </c>
      <c r="V20" s="143">
        <v>9</v>
      </c>
      <c r="W20" s="143"/>
      <c r="X20" s="143">
        <v>20</v>
      </c>
      <c r="Y20" s="143">
        <f t="shared" si="0"/>
        <v>65</v>
      </c>
      <c r="Z20" s="143"/>
      <c r="AA20" s="143">
        <f t="shared" si="1"/>
        <v>65</v>
      </c>
      <c r="AB20" s="149">
        <f t="shared" si="2"/>
        <v>-0.7674999999999983</v>
      </c>
    </row>
    <row r="21" spans="1:28" s="5" customFormat="1" ht="60.75" customHeight="1">
      <c r="A21" s="95">
        <v>9</v>
      </c>
      <c r="B21" s="242">
        <v>50</v>
      </c>
      <c r="C21" s="185" t="s">
        <v>103</v>
      </c>
      <c r="D21" s="369">
        <v>1987</v>
      </c>
      <c r="E21" s="114" t="s">
        <v>96</v>
      </c>
      <c r="F21" s="374"/>
      <c r="G21" s="185" t="s">
        <v>399</v>
      </c>
      <c r="H21" s="374"/>
      <c r="I21" s="205" t="s">
        <v>186</v>
      </c>
      <c r="J21" s="94" t="s">
        <v>104</v>
      </c>
      <c r="K21" s="55">
        <v>63</v>
      </c>
      <c r="L21" s="78">
        <v>53.17</v>
      </c>
      <c r="M21" s="119"/>
      <c r="N21" s="143">
        <v>1</v>
      </c>
      <c r="O21" s="143">
        <v>0</v>
      </c>
      <c r="P21" s="143">
        <v>3</v>
      </c>
      <c r="Q21" s="143">
        <v>4</v>
      </c>
      <c r="R21" s="143">
        <v>5</v>
      </c>
      <c r="S21" s="143">
        <v>6</v>
      </c>
      <c r="T21" s="143">
        <v>7</v>
      </c>
      <c r="U21" s="143">
        <v>8</v>
      </c>
      <c r="V21" s="143">
        <v>9</v>
      </c>
      <c r="W21" s="143"/>
      <c r="X21" s="143">
        <v>20</v>
      </c>
      <c r="Y21" s="143">
        <f t="shared" si="0"/>
        <v>63</v>
      </c>
      <c r="Z21" s="143"/>
      <c r="AA21" s="143">
        <f t="shared" si="1"/>
        <v>63</v>
      </c>
      <c r="AB21" s="149">
        <f t="shared" si="2"/>
        <v>-8.2075</v>
      </c>
    </row>
    <row r="22" spans="1:28" s="5" customFormat="1" ht="60.75" customHeight="1">
      <c r="A22" s="271">
        <v>10</v>
      </c>
      <c r="B22" s="242">
        <v>91</v>
      </c>
      <c r="C22" s="371" t="s">
        <v>114</v>
      </c>
      <c r="D22" s="377"/>
      <c r="E22" s="372"/>
      <c r="F22" s="375"/>
      <c r="G22" s="371" t="s">
        <v>441</v>
      </c>
      <c r="H22" s="374"/>
      <c r="I22" s="205" t="s">
        <v>86</v>
      </c>
      <c r="J22" s="94" t="s">
        <v>8</v>
      </c>
      <c r="K22" s="55">
        <v>63</v>
      </c>
      <c r="L22" s="78">
        <v>77.29</v>
      </c>
      <c r="M22" s="118"/>
      <c r="N22" s="143">
        <v>1</v>
      </c>
      <c r="O22" s="143">
        <v>0</v>
      </c>
      <c r="P22" s="143">
        <v>3</v>
      </c>
      <c r="Q22" s="143">
        <v>4</v>
      </c>
      <c r="R22" s="143">
        <v>5</v>
      </c>
      <c r="S22" s="143">
        <v>6</v>
      </c>
      <c r="T22" s="143">
        <v>7</v>
      </c>
      <c r="U22" s="143">
        <v>8</v>
      </c>
      <c r="V22" s="143">
        <v>9</v>
      </c>
      <c r="W22" s="143"/>
      <c r="X22" s="143">
        <v>20</v>
      </c>
      <c r="Y22" s="143">
        <f t="shared" si="0"/>
        <v>63</v>
      </c>
      <c r="Z22" s="143"/>
      <c r="AA22" s="143">
        <f t="shared" si="1"/>
        <v>63</v>
      </c>
      <c r="AB22" s="149">
        <f t="shared" si="2"/>
        <v>-2.1774999999999984</v>
      </c>
    </row>
    <row r="23" spans="1:28" s="5" customFormat="1" ht="60.75" customHeight="1">
      <c r="A23" s="95">
        <v>11</v>
      </c>
      <c r="B23" s="242">
        <v>23</v>
      </c>
      <c r="C23" s="185" t="s">
        <v>393</v>
      </c>
      <c r="D23" s="369">
        <v>1996</v>
      </c>
      <c r="E23" s="114" t="s">
        <v>85</v>
      </c>
      <c r="F23" s="374"/>
      <c r="G23" s="185" t="s">
        <v>394</v>
      </c>
      <c r="H23" s="374"/>
      <c r="I23" s="205" t="s">
        <v>395</v>
      </c>
      <c r="J23" s="94" t="s">
        <v>187</v>
      </c>
      <c r="K23" s="55">
        <v>63</v>
      </c>
      <c r="L23" s="78">
        <v>78.67</v>
      </c>
      <c r="M23" s="118"/>
      <c r="N23" s="143">
        <v>1</v>
      </c>
      <c r="O23" s="143">
        <v>0</v>
      </c>
      <c r="P23" s="143">
        <v>3</v>
      </c>
      <c r="Q23" s="143">
        <v>4</v>
      </c>
      <c r="R23" s="143">
        <v>5</v>
      </c>
      <c r="S23" s="143">
        <v>6</v>
      </c>
      <c r="T23" s="143">
        <v>7</v>
      </c>
      <c r="U23" s="143">
        <v>8</v>
      </c>
      <c r="V23" s="143">
        <v>9</v>
      </c>
      <c r="W23" s="143"/>
      <c r="X23" s="143">
        <v>20</v>
      </c>
      <c r="Y23" s="143">
        <f t="shared" si="0"/>
        <v>63</v>
      </c>
      <c r="Z23" s="143"/>
      <c r="AA23" s="143">
        <f t="shared" si="1"/>
        <v>63</v>
      </c>
      <c r="AB23" s="149">
        <f t="shared" si="2"/>
        <v>-1.8324999999999996</v>
      </c>
    </row>
    <row r="24" spans="1:28" s="5" customFormat="1" ht="60.75" customHeight="1">
      <c r="A24" s="271">
        <v>12</v>
      </c>
      <c r="B24" s="242">
        <v>3</v>
      </c>
      <c r="C24" s="185" t="s">
        <v>388</v>
      </c>
      <c r="D24" s="369">
        <v>1990</v>
      </c>
      <c r="E24" s="114" t="s">
        <v>87</v>
      </c>
      <c r="F24" s="374"/>
      <c r="G24" s="185" t="s">
        <v>389</v>
      </c>
      <c r="H24" s="374"/>
      <c r="I24" s="205" t="s">
        <v>391</v>
      </c>
      <c r="J24" s="94" t="s">
        <v>392</v>
      </c>
      <c r="K24" s="55">
        <v>61</v>
      </c>
      <c r="L24" s="78">
        <v>82.96</v>
      </c>
      <c r="M24" s="119"/>
      <c r="N24" s="143">
        <v>1</v>
      </c>
      <c r="O24" s="143">
        <v>2</v>
      </c>
      <c r="P24" s="143">
        <v>3</v>
      </c>
      <c r="Q24" s="143">
        <v>4</v>
      </c>
      <c r="R24" s="143">
        <v>5</v>
      </c>
      <c r="S24" s="143">
        <v>6</v>
      </c>
      <c r="T24" s="143">
        <v>7</v>
      </c>
      <c r="U24" s="143">
        <v>8</v>
      </c>
      <c r="V24" s="143">
        <v>9</v>
      </c>
      <c r="W24" s="143"/>
      <c r="X24" s="143">
        <v>20</v>
      </c>
      <c r="Y24" s="143">
        <f t="shared" si="0"/>
        <v>65</v>
      </c>
      <c r="Z24" s="143">
        <v>4</v>
      </c>
      <c r="AA24" s="143">
        <f t="shared" si="1"/>
        <v>61</v>
      </c>
      <c r="AB24" s="149">
        <f t="shared" si="2"/>
        <v>-0.7600000000000016</v>
      </c>
    </row>
    <row r="25" spans="1:28" s="5" customFormat="1" ht="60.75" customHeight="1">
      <c r="A25" s="95">
        <v>13</v>
      </c>
      <c r="B25" s="272">
        <v>99</v>
      </c>
      <c r="C25" s="199" t="s">
        <v>161</v>
      </c>
      <c r="D25" s="370">
        <v>1971</v>
      </c>
      <c r="E25" s="129" t="s">
        <v>96</v>
      </c>
      <c r="F25" s="374"/>
      <c r="G25" s="199" t="s">
        <v>189</v>
      </c>
      <c r="H25" s="374"/>
      <c r="I25" s="236" t="s">
        <v>86</v>
      </c>
      <c r="J25" s="301" t="s">
        <v>97</v>
      </c>
      <c r="K25" s="55">
        <v>58</v>
      </c>
      <c r="L25" s="78">
        <v>55.14</v>
      </c>
      <c r="M25" s="119"/>
      <c r="N25" s="143">
        <v>1</v>
      </c>
      <c r="O25" s="143">
        <v>2</v>
      </c>
      <c r="P25" s="143">
        <v>3</v>
      </c>
      <c r="Q25" s="143">
        <v>4</v>
      </c>
      <c r="R25" s="143">
        <v>5</v>
      </c>
      <c r="S25" s="143">
        <v>6</v>
      </c>
      <c r="T25" s="143">
        <v>0</v>
      </c>
      <c r="U25" s="143">
        <v>8</v>
      </c>
      <c r="V25" s="143">
        <v>9</v>
      </c>
      <c r="W25" s="143"/>
      <c r="X25" s="143">
        <v>20</v>
      </c>
      <c r="Y25" s="143">
        <f t="shared" si="0"/>
        <v>58</v>
      </c>
      <c r="Z25" s="143"/>
      <c r="AA25" s="143">
        <f t="shared" si="1"/>
        <v>58</v>
      </c>
      <c r="AB25" s="149">
        <f t="shared" si="2"/>
        <v>-7.715</v>
      </c>
    </row>
    <row r="26" spans="1:28" s="5" customFormat="1" ht="60.75" customHeight="1">
      <c r="A26" s="271">
        <v>14</v>
      </c>
      <c r="B26" s="242">
        <v>100</v>
      </c>
      <c r="C26" s="185" t="s">
        <v>319</v>
      </c>
      <c r="D26" s="369">
        <v>1956</v>
      </c>
      <c r="E26" s="114" t="s">
        <v>89</v>
      </c>
      <c r="F26" s="374"/>
      <c r="G26" s="185" t="s">
        <v>403</v>
      </c>
      <c r="H26" s="374"/>
      <c r="I26" s="205" t="s">
        <v>321</v>
      </c>
      <c r="J26" s="94" t="s">
        <v>322</v>
      </c>
      <c r="K26" s="55">
        <v>49</v>
      </c>
      <c r="L26" s="78">
        <v>55.21</v>
      </c>
      <c r="M26" s="119"/>
      <c r="N26" s="143">
        <v>1</v>
      </c>
      <c r="O26" s="143">
        <v>2</v>
      </c>
      <c r="P26" s="143">
        <v>3</v>
      </c>
      <c r="Q26" s="143">
        <v>4</v>
      </c>
      <c r="R26" s="143">
        <v>5</v>
      </c>
      <c r="S26" s="143">
        <v>6</v>
      </c>
      <c r="T26" s="143">
        <v>0</v>
      </c>
      <c r="U26" s="143">
        <v>8</v>
      </c>
      <c r="V26" s="143">
        <v>0</v>
      </c>
      <c r="W26" s="143"/>
      <c r="X26" s="143">
        <v>20</v>
      </c>
      <c r="Y26" s="143">
        <f t="shared" si="0"/>
        <v>49</v>
      </c>
      <c r="Z26" s="143"/>
      <c r="AA26" s="143">
        <f t="shared" si="1"/>
        <v>49</v>
      </c>
      <c r="AB26" s="149">
        <f t="shared" si="2"/>
        <v>-7.6975</v>
      </c>
    </row>
    <row r="27" spans="1:28" s="5" customFormat="1" ht="60.75" customHeight="1">
      <c r="A27" s="95">
        <v>15</v>
      </c>
      <c r="B27" s="242">
        <v>44</v>
      </c>
      <c r="C27" s="199" t="s">
        <v>125</v>
      </c>
      <c r="D27" s="370">
        <v>1974</v>
      </c>
      <c r="E27" s="129" t="s">
        <v>96</v>
      </c>
      <c r="F27" s="374"/>
      <c r="G27" s="199" t="s">
        <v>406</v>
      </c>
      <c r="H27" s="374"/>
      <c r="I27" s="236" t="s">
        <v>160</v>
      </c>
      <c r="J27" s="301" t="s">
        <v>88</v>
      </c>
      <c r="K27" s="55">
        <f>56-8</f>
        <v>48</v>
      </c>
      <c r="L27" s="78">
        <v>115.19</v>
      </c>
      <c r="M27" s="119"/>
      <c r="N27" s="143">
        <v>1</v>
      </c>
      <c r="O27" s="143">
        <v>2</v>
      </c>
      <c r="P27" s="143">
        <v>3</v>
      </c>
      <c r="Q27" s="143">
        <v>4</v>
      </c>
      <c r="R27" s="143">
        <v>0</v>
      </c>
      <c r="S27" s="143">
        <v>6</v>
      </c>
      <c r="T27" s="143">
        <v>7</v>
      </c>
      <c r="U27" s="143">
        <v>8</v>
      </c>
      <c r="V27" s="143">
        <v>9</v>
      </c>
      <c r="W27" s="143"/>
      <c r="X27" s="143">
        <v>20</v>
      </c>
      <c r="Y27" s="143">
        <f t="shared" si="0"/>
        <v>60</v>
      </c>
      <c r="Z27" s="143">
        <v>4</v>
      </c>
      <c r="AA27" s="143">
        <f t="shared" si="1"/>
        <v>56</v>
      </c>
      <c r="AB27" s="149">
        <f t="shared" si="2"/>
        <v>7.297499999999999</v>
      </c>
    </row>
    <row r="28" spans="1:28" s="5" customFormat="1" ht="60.75" customHeight="1">
      <c r="A28" s="271">
        <v>16</v>
      </c>
      <c r="B28" s="242">
        <v>26</v>
      </c>
      <c r="C28" s="185" t="s">
        <v>176</v>
      </c>
      <c r="D28" s="369">
        <v>1991</v>
      </c>
      <c r="E28" s="114" t="s">
        <v>87</v>
      </c>
      <c r="F28" s="374"/>
      <c r="G28" s="185" t="s">
        <v>378</v>
      </c>
      <c r="H28" s="374"/>
      <c r="I28" s="205" t="s">
        <v>191</v>
      </c>
      <c r="J28" s="94" t="s">
        <v>192</v>
      </c>
      <c r="K28" s="55">
        <v>36</v>
      </c>
      <c r="L28" s="78">
        <v>72.16</v>
      </c>
      <c r="M28" s="119"/>
      <c r="N28" s="143">
        <v>1</v>
      </c>
      <c r="O28" s="143">
        <v>2</v>
      </c>
      <c r="P28" s="143">
        <v>0</v>
      </c>
      <c r="Q28" s="143">
        <v>0</v>
      </c>
      <c r="R28" s="143">
        <v>0</v>
      </c>
      <c r="S28" s="143">
        <v>6</v>
      </c>
      <c r="T28" s="143">
        <v>7</v>
      </c>
      <c r="U28" s="143">
        <v>0</v>
      </c>
      <c r="V28" s="143">
        <v>0</v>
      </c>
      <c r="W28" s="143"/>
      <c r="X28" s="143">
        <v>20</v>
      </c>
      <c r="Y28" s="143">
        <f t="shared" si="0"/>
        <v>36</v>
      </c>
      <c r="Z28" s="143"/>
      <c r="AA28" s="143">
        <f t="shared" si="1"/>
        <v>36</v>
      </c>
      <c r="AB28" s="149">
        <f t="shared" si="2"/>
        <v>-3.460000000000001</v>
      </c>
    </row>
    <row r="29" spans="1:28" s="5" customFormat="1" ht="60.75" customHeight="1">
      <c r="A29" s="95">
        <v>17</v>
      </c>
      <c r="B29" s="272">
        <v>87</v>
      </c>
      <c r="C29" s="199" t="s">
        <v>172</v>
      </c>
      <c r="D29" s="370"/>
      <c r="E29" s="129"/>
      <c r="F29" s="376"/>
      <c r="G29" s="199" t="s">
        <v>401</v>
      </c>
      <c r="H29" s="376"/>
      <c r="I29" s="236" t="s">
        <v>86</v>
      </c>
      <c r="J29" s="301" t="s">
        <v>8</v>
      </c>
      <c r="K29" s="122">
        <v>25</v>
      </c>
      <c r="L29" s="123">
        <v>61.86</v>
      </c>
      <c r="M29" s="119"/>
      <c r="N29" s="143">
        <v>1</v>
      </c>
      <c r="O29" s="143">
        <v>2</v>
      </c>
      <c r="P29" s="143">
        <v>3</v>
      </c>
      <c r="Q29" s="143">
        <v>4</v>
      </c>
      <c r="R29" s="143">
        <v>5</v>
      </c>
      <c r="S29" s="143">
        <v>6</v>
      </c>
      <c r="T29" s="143">
        <v>7</v>
      </c>
      <c r="U29" s="143">
        <v>8</v>
      </c>
      <c r="V29" s="143">
        <v>9</v>
      </c>
      <c r="W29" s="143"/>
      <c r="X29" s="143"/>
      <c r="Y29" s="143">
        <f t="shared" si="0"/>
        <v>45</v>
      </c>
      <c r="Z29" s="143">
        <v>20</v>
      </c>
      <c r="AA29" s="143">
        <f t="shared" si="1"/>
        <v>25</v>
      </c>
      <c r="AB29" s="149">
        <f t="shared" si="2"/>
        <v>-6.035</v>
      </c>
    </row>
    <row r="30" spans="1:28" s="5" customFormat="1" ht="60.75" customHeight="1">
      <c r="A30" s="271"/>
      <c r="B30" s="272">
        <v>29</v>
      </c>
      <c r="C30" s="199" t="s">
        <v>379</v>
      </c>
      <c r="D30" s="370">
        <v>1993</v>
      </c>
      <c r="E30" s="129" t="s">
        <v>87</v>
      </c>
      <c r="F30" s="376"/>
      <c r="G30" s="199" t="s">
        <v>380</v>
      </c>
      <c r="H30" s="376"/>
      <c r="I30" s="236" t="s">
        <v>191</v>
      </c>
      <c r="J30" s="301" t="s">
        <v>381</v>
      </c>
      <c r="K30" s="670" t="s">
        <v>111</v>
      </c>
      <c r="L30" s="615"/>
      <c r="M30" s="616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>
        <f t="shared" si="0"/>
        <v>0</v>
      </c>
      <c r="Z30" s="143">
        <v>4</v>
      </c>
      <c r="AA30" s="143">
        <f t="shared" si="1"/>
        <v>-4</v>
      </c>
      <c r="AB30" s="149">
        <f t="shared" si="2"/>
        <v>-21.5</v>
      </c>
    </row>
    <row r="31" spans="1:28" s="5" customFormat="1" ht="60.75" customHeight="1">
      <c r="A31" s="95"/>
      <c r="B31" s="242">
        <v>93</v>
      </c>
      <c r="C31" s="185" t="s">
        <v>98</v>
      </c>
      <c r="D31" s="369">
        <v>1984</v>
      </c>
      <c r="E31" s="114" t="s">
        <v>89</v>
      </c>
      <c r="F31" s="374"/>
      <c r="G31" s="185" t="s">
        <v>120</v>
      </c>
      <c r="H31" s="374"/>
      <c r="I31" s="205" t="s">
        <v>86</v>
      </c>
      <c r="J31" s="94" t="s">
        <v>8</v>
      </c>
      <c r="K31" s="667" t="s">
        <v>235</v>
      </c>
      <c r="L31" s="668"/>
      <c r="M31" s="669"/>
      <c r="N31" s="143">
        <v>1</v>
      </c>
      <c r="O31" s="143">
        <v>2</v>
      </c>
      <c r="P31" s="143">
        <v>3</v>
      </c>
      <c r="Q31" s="143">
        <v>4</v>
      </c>
      <c r="R31" s="143">
        <v>5</v>
      </c>
      <c r="S31" s="143">
        <v>6</v>
      </c>
      <c r="T31" s="143">
        <v>7</v>
      </c>
      <c r="U31" s="143">
        <v>8</v>
      </c>
      <c r="V31" s="143">
        <v>0</v>
      </c>
      <c r="W31" s="143"/>
      <c r="X31" s="143"/>
      <c r="Y31" s="143">
        <f t="shared" si="0"/>
        <v>36</v>
      </c>
      <c r="Z31" s="143">
        <v>20</v>
      </c>
      <c r="AA31" s="143">
        <f t="shared" si="1"/>
        <v>16</v>
      </c>
      <c r="AB31" s="149">
        <f t="shared" si="2"/>
        <v>-21.5</v>
      </c>
    </row>
    <row r="32" spans="1:28" s="3" customFormat="1" ht="24.75" customHeight="1">
      <c r="A32" s="14"/>
      <c r="B32" s="14"/>
      <c r="C32" s="6"/>
      <c r="E32" s="193"/>
      <c r="F32" s="16"/>
      <c r="G32" s="16"/>
      <c r="H32" s="16"/>
      <c r="I32" s="20"/>
      <c r="J32" s="21"/>
      <c r="L32" s="14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9"/>
    </row>
    <row r="33" spans="1:13" s="3" customFormat="1" ht="23.25" customHeight="1">
      <c r="A33" s="14"/>
      <c r="B33" s="14"/>
      <c r="C33" s="6"/>
      <c r="D33" s="18" t="s">
        <v>15</v>
      </c>
      <c r="F33" s="194"/>
      <c r="G33" s="25"/>
      <c r="H33" s="16"/>
      <c r="I33" s="20"/>
      <c r="J33" s="18" t="s">
        <v>57</v>
      </c>
      <c r="L33" s="14"/>
      <c r="M33" s="14"/>
    </row>
    <row r="34" spans="1:28" s="3" customFormat="1" ht="30" customHeight="1">
      <c r="A34" s="14"/>
      <c r="B34" s="14"/>
      <c r="C34" s="6"/>
      <c r="D34" s="18" t="s">
        <v>2</v>
      </c>
      <c r="F34" s="194"/>
      <c r="G34" s="25"/>
      <c r="H34" s="16"/>
      <c r="I34" s="20"/>
      <c r="J34" s="18" t="s">
        <v>21</v>
      </c>
      <c r="L34" s="14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9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28">
    <mergeCell ref="A5:M5"/>
    <mergeCell ref="K30:M30"/>
    <mergeCell ref="K31:M31"/>
    <mergeCell ref="F9:F11"/>
    <mergeCell ref="M9:M11"/>
    <mergeCell ref="K9:L10"/>
    <mergeCell ref="G9:G11"/>
    <mergeCell ref="H9:H11"/>
    <mergeCell ref="A1:P1"/>
    <mergeCell ref="A8:B8"/>
    <mergeCell ref="D8:G8"/>
    <mergeCell ref="H8:I8"/>
    <mergeCell ref="J8:M8"/>
    <mergeCell ref="A9:A11"/>
    <mergeCell ref="B9:B11"/>
    <mergeCell ref="C9:C11"/>
    <mergeCell ref="A3:M3"/>
    <mergeCell ref="A4:M4"/>
    <mergeCell ref="D9:D11"/>
    <mergeCell ref="E9:E11"/>
    <mergeCell ref="A2:M2"/>
    <mergeCell ref="A7:B7"/>
    <mergeCell ref="D7:G7"/>
    <mergeCell ref="H7:I7"/>
    <mergeCell ref="J7:M7"/>
    <mergeCell ref="A6:M6"/>
    <mergeCell ref="I9:I11"/>
    <mergeCell ref="J9:J11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4"/>
  <sheetViews>
    <sheetView view="pageBreakPreview" zoomScale="62" zoomScaleSheetLayoutView="62" workbookViewId="0" topLeftCell="A60">
      <selection activeCell="C67" sqref="C67"/>
    </sheetView>
  </sheetViews>
  <sheetFormatPr defaultColWidth="9.140625" defaultRowHeight="12.75"/>
  <cols>
    <col min="1" max="1" width="9.140625" style="1" customWidth="1"/>
    <col min="2" max="2" width="9.8515625" style="19" customWidth="1"/>
    <col min="3" max="3" width="53.421875" style="2" customWidth="1"/>
    <col min="4" max="4" width="14.421875" style="1" customWidth="1"/>
    <col min="5" max="5" width="11.140625" style="1" customWidth="1"/>
    <col min="6" max="6" width="11.00390625" style="1" customWidth="1"/>
    <col min="7" max="7" width="30.28125" style="1" customWidth="1"/>
    <col min="8" max="8" width="36.421875" style="1" hidden="1" customWidth="1"/>
    <col min="9" max="9" width="44.28125" style="1" customWidth="1"/>
    <col min="10" max="10" width="37.140625" style="26" customWidth="1"/>
    <col min="11" max="16384" width="9.140625" style="1" customWidth="1"/>
  </cols>
  <sheetData>
    <row r="1" spans="1:10" ht="101.25" customHeight="1">
      <c r="A1" s="559"/>
      <c r="B1" s="560"/>
      <c r="C1" s="560"/>
      <c r="D1" s="560"/>
      <c r="E1" s="560"/>
      <c r="F1" s="560"/>
      <c r="G1" s="560"/>
      <c r="H1" s="560"/>
      <c r="I1" s="560"/>
      <c r="J1" s="560"/>
    </row>
    <row r="2" spans="1:10" s="3" customFormat="1" ht="39" customHeight="1">
      <c r="A2" s="561" t="s">
        <v>136</v>
      </c>
      <c r="B2" s="561"/>
      <c r="C2" s="561"/>
      <c r="D2" s="561"/>
      <c r="E2" s="561"/>
      <c r="F2" s="561"/>
      <c r="G2" s="561"/>
      <c r="H2" s="561"/>
      <c r="I2" s="561"/>
      <c r="J2" s="561"/>
    </row>
    <row r="3" spans="1:10" s="3" customFormat="1" ht="24.75" customHeight="1">
      <c r="A3" s="562" t="s">
        <v>236</v>
      </c>
      <c r="B3" s="563"/>
      <c r="C3" s="563"/>
      <c r="D3" s="563"/>
      <c r="E3" s="563"/>
      <c r="F3" s="563"/>
      <c r="G3" s="563"/>
      <c r="H3" s="563"/>
      <c r="I3" s="563"/>
      <c r="J3" s="563"/>
    </row>
    <row r="4" spans="1:10" s="3" customFormat="1" ht="27" customHeight="1">
      <c r="A4" s="564" t="s">
        <v>9</v>
      </c>
      <c r="B4" s="564"/>
      <c r="C4" s="564"/>
      <c r="D4" s="564"/>
      <c r="E4" s="564"/>
      <c r="F4" s="564"/>
      <c r="G4" s="564"/>
      <c r="H4" s="564"/>
      <c r="I4" s="564"/>
      <c r="J4" s="564"/>
    </row>
    <row r="5" spans="1:10" s="3" customFormat="1" ht="27" customHeight="1">
      <c r="A5" s="565">
        <v>42267</v>
      </c>
      <c r="B5" s="564"/>
      <c r="C5" s="564"/>
      <c r="D5" s="564"/>
      <c r="E5" s="564"/>
      <c r="F5" s="564"/>
      <c r="G5" s="564"/>
      <c r="H5" s="564"/>
      <c r="I5" s="564"/>
      <c r="J5" s="564"/>
    </row>
    <row r="6" spans="1:10" s="3" customFormat="1" ht="50.25" customHeight="1" thickBot="1">
      <c r="A6" s="566" t="s">
        <v>126</v>
      </c>
      <c r="B6" s="566"/>
      <c r="C6" s="566"/>
      <c r="D6" s="566"/>
      <c r="E6" s="566"/>
      <c r="F6" s="566"/>
      <c r="G6" s="566"/>
      <c r="H6" s="566"/>
      <c r="I6" s="566"/>
      <c r="J6" s="566"/>
    </row>
    <row r="7" spans="1:10" s="4" customFormat="1" ht="19.5" customHeight="1">
      <c r="A7" s="569" t="s">
        <v>0</v>
      </c>
      <c r="B7" s="549" t="s">
        <v>4</v>
      </c>
      <c r="C7" s="557" t="s">
        <v>1</v>
      </c>
      <c r="D7" s="553" t="s">
        <v>6</v>
      </c>
      <c r="E7" s="553" t="s">
        <v>5</v>
      </c>
      <c r="F7" s="553" t="s">
        <v>39</v>
      </c>
      <c r="G7" s="567" t="s">
        <v>3</v>
      </c>
      <c r="H7" s="544" t="s">
        <v>16</v>
      </c>
      <c r="I7" s="702" t="s">
        <v>17</v>
      </c>
      <c r="J7" s="546" t="s">
        <v>18</v>
      </c>
    </row>
    <row r="8" spans="1:10" s="4" customFormat="1" ht="62.25" customHeight="1" thickBot="1">
      <c r="A8" s="570"/>
      <c r="B8" s="550"/>
      <c r="C8" s="558"/>
      <c r="D8" s="554"/>
      <c r="E8" s="554"/>
      <c r="F8" s="554"/>
      <c r="G8" s="568"/>
      <c r="H8" s="545"/>
      <c r="I8" s="703"/>
      <c r="J8" s="547"/>
    </row>
    <row r="9" spans="1:10" s="5" customFormat="1" ht="33.75" customHeight="1" thickBot="1">
      <c r="A9" s="542" t="s">
        <v>442</v>
      </c>
      <c r="B9" s="543"/>
      <c r="C9" s="543"/>
      <c r="D9" s="543"/>
      <c r="E9" s="543"/>
      <c r="F9" s="543"/>
      <c r="G9" s="543"/>
      <c r="H9" s="704"/>
      <c r="I9" s="705">
        <v>0.3958333333333333</v>
      </c>
      <c r="J9" s="541"/>
    </row>
    <row r="10" spans="1:10" s="5" customFormat="1" ht="33.75" customHeight="1" thickBot="1">
      <c r="A10" s="497" t="s">
        <v>66</v>
      </c>
      <c r="B10" s="498"/>
      <c r="C10" s="498"/>
      <c r="D10" s="498"/>
      <c r="E10" s="498"/>
      <c r="F10" s="498"/>
      <c r="G10" s="498"/>
      <c r="H10" s="704"/>
      <c r="I10" s="706">
        <v>0.4166666666666667</v>
      </c>
      <c r="J10" s="519"/>
    </row>
    <row r="11" spans="1:10" s="5" customFormat="1" ht="28.5" customHeight="1" thickBot="1">
      <c r="A11" s="548" t="s">
        <v>34</v>
      </c>
      <c r="B11" s="707"/>
      <c r="C11" s="80" t="s">
        <v>35</v>
      </c>
      <c r="D11" s="548" t="s">
        <v>37</v>
      </c>
      <c r="E11" s="505"/>
      <c r="F11" s="506"/>
      <c r="G11" s="493" t="s">
        <v>38</v>
      </c>
      <c r="H11" s="708"/>
      <c r="I11" s="709" t="s">
        <v>40</v>
      </c>
      <c r="J11" s="523"/>
    </row>
    <row r="12" spans="1:10" s="5" customFormat="1" ht="47.25" customHeight="1" thickBot="1">
      <c r="A12" s="529" t="s">
        <v>225</v>
      </c>
      <c r="B12" s="530"/>
      <c r="C12" s="81" t="s">
        <v>209</v>
      </c>
      <c r="D12" s="710" t="s">
        <v>127</v>
      </c>
      <c r="E12" s="711"/>
      <c r="F12" s="712"/>
      <c r="G12" s="491"/>
      <c r="H12" s="643"/>
      <c r="I12" s="713" t="s">
        <v>464</v>
      </c>
      <c r="J12" s="525"/>
    </row>
    <row r="13" spans="1:10" s="5" customFormat="1" ht="42.75" customHeight="1">
      <c r="A13" s="95">
        <v>1</v>
      </c>
      <c r="B13" s="242">
        <v>12</v>
      </c>
      <c r="C13" s="245" t="s">
        <v>289</v>
      </c>
      <c r="D13" s="253"/>
      <c r="E13" s="99" t="s">
        <v>7</v>
      </c>
      <c r="F13" s="254"/>
      <c r="G13" s="381" t="s">
        <v>149</v>
      </c>
      <c r="H13" s="170"/>
      <c r="I13" s="294" t="s">
        <v>144</v>
      </c>
      <c r="J13" s="100" t="s">
        <v>115</v>
      </c>
    </row>
    <row r="14" spans="1:10" s="5" customFormat="1" ht="42.75" customHeight="1">
      <c r="A14" s="95">
        <v>2</v>
      </c>
      <c r="B14" s="242">
        <v>81</v>
      </c>
      <c r="C14" s="245" t="s">
        <v>333</v>
      </c>
      <c r="D14" s="253"/>
      <c r="E14" s="99" t="s">
        <v>7</v>
      </c>
      <c r="F14" s="254"/>
      <c r="G14" s="381" t="s">
        <v>296</v>
      </c>
      <c r="H14" s="170"/>
      <c r="I14" s="294" t="s">
        <v>250</v>
      </c>
      <c r="J14" s="100" t="s">
        <v>251</v>
      </c>
    </row>
    <row r="15" spans="1:10" s="5" customFormat="1" ht="42.75" customHeight="1">
      <c r="A15" s="95">
        <v>3</v>
      </c>
      <c r="B15" s="242">
        <v>4</v>
      </c>
      <c r="C15" s="245" t="s">
        <v>286</v>
      </c>
      <c r="D15" s="253"/>
      <c r="E15" s="99" t="s">
        <v>7</v>
      </c>
      <c r="F15" s="254"/>
      <c r="G15" s="381" t="s">
        <v>244</v>
      </c>
      <c r="H15" s="170"/>
      <c r="I15" s="294" t="s">
        <v>116</v>
      </c>
      <c r="J15" s="100" t="s">
        <v>142</v>
      </c>
    </row>
    <row r="16" spans="1:10" s="5" customFormat="1" ht="42.75" customHeight="1">
      <c r="A16" s="95">
        <v>4</v>
      </c>
      <c r="B16" s="242">
        <v>35</v>
      </c>
      <c r="C16" s="245" t="s">
        <v>446</v>
      </c>
      <c r="D16" s="253"/>
      <c r="E16" s="99" t="s">
        <v>7</v>
      </c>
      <c r="F16" s="254"/>
      <c r="G16" s="381" t="s">
        <v>445</v>
      </c>
      <c r="H16" s="170"/>
      <c r="I16" s="294" t="s">
        <v>153</v>
      </c>
      <c r="J16" s="100" t="s">
        <v>119</v>
      </c>
    </row>
    <row r="17" spans="1:10" s="5" customFormat="1" ht="42.75" customHeight="1">
      <c r="A17" s="95">
        <v>5</v>
      </c>
      <c r="B17" s="242">
        <v>59</v>
      </c>
      <c r="C17" s="380" t="s">
        <v>447</v>
      </c>
      <c r="D17" s="253">
        <v>2004</v>
      </c>
      <c r="E17" s="99" t="s">
        <v>94</v>
      </c>
      <c r="F17" s="254"/>
      <c r="G17" s="381" t="s">
        <v>241</v>
      </c>
      <c r="H17" s="170"/>
      <c r="I17" s="294" t="s">
        <v>242</v>
      </c>
      <c r="J17" s="100" t="s">
        <v>243</v>
      </c>
    </row>
    <row r="18" spans="1:10" s="5" customFormat="1" ht="42.75" customHeight="1">
      <c r="A18" s="95">
        <v>6</v>
      </c>
      <c r="B18" s="242">
        <v>15</v>
      </c>
      <c r="C18" s="245" t="s">
        <v>448</v>
      </c>
      <c r="D18" s="253"/>
      <c r="E18" s="99" t="s">
        <v>20</v>
      </c>
      <c r="F18" s="254"/>
      <c r="G18" s="381" t="s">
        <v>146</v>
      </c>
      <c r="H18" s="170"/>
      <c r="I18" s="294" t="s">
        <v>144</v>
      </c>
      <c r="J18" s="100" t="s">
        <v>115</v>
      </c>
    </row>
    <row r="19" spans="1:10" s="5" customFormat="1" ht="42.75" customHeight="1">
      <c r="A19" s="95">
        <v>7</v>
      </c>
      <c r="B19" s="242">
        <v>14</v>
      </c>
      <c r="C19" s="245" t="s">
        <v>450</v>
      </c>
      <c r="D19" s="253">
        <v>2005</v>
      </c>
      <c r="E19" s="99" t="s">
        <v>20</v>
      </c>
      <c r="F19" s="254"/>
      <c r="G19" s="381" t="s">
        <v>240</v>
      </c>
      <c r="H19" s="170"/>
      <c r="I19" s="294" t="s">
        <v>144</v>
      </c>
      <c r="J19" s="100" t="s">
        <v>115</v>
      </c>
    </row>
    <row r="20" spans="1:10" s="5" customFormat="1" ht="42.75" customHeight="1">
      <c r="A20" s="95">
        <v>8</v>
      </c>
      <c r="B20" s="242">
        <v>5</v>
      </c>
      <c r="C20" s="245" t="s">
        <v>449</v>
      </c>
      <c r="D20" s="253">
        <v>2001</v>
      </c>
      <c r="E20" s="99" t="s">
        <v>20</v>
      </c>
      <c r="F20" s="254"/>
      <c r="G20" s="381" t="s">
        <v>238</v>
      </c>
      <c r="H20" s="170" t="s">
        <v>239</v>
      </c>
      <c r="I20" s="294" t="s">
        <v>116</v>
      </c>
      <c r="J20" s="100" t="s">
        <v>142</v>
      </c>
    </row>
    <row r="21" spans="1:10" s="5" customFormat="1" ht="42.75" customHeight="1">
      <c r="A21" s="95">
        <v>9</v>
      </c>
      <c r="B21" s="242">
        <v>38</v>
      </c>
      <c r="C21" s="245" t="s">
        <v>451</v>
      </c>
      <c r="D21" s="253">
        <v>1973</v>
      </c>
      <c r="E21" s="99"/>
      <c r="F21" s="254"/>
      <c r="G21" s="381" t="s">
        <v>247</v>
      </c>
      <c r="H21" s="170"/>
      <c r="I21" s="294" t="s">
        <v>90</v>
      </c>
      <c r="J21" s="100" t="s">
        <v>8</v>
      </c>
    </row>
    <row r="22" spans="1:10" s="5" customFormat="1" ht="42.75" customHeight="1" thickBot="1">
      <c r="A22" s="95">
        <v>10</v>
      </c>
      <c r="B22" s="242">
        <v>13</v>
      </c>
      <c r="C22" s="245" t="s">
        <v>289</v>
      </c>
      <c r="D22" s="253"/>
      <c r="E22" s="99" t="s">
        <v>7</v>
      </c>
      <c r="F22" s="254"/>
      <c r="G22" s="381" t="s">
        <v>121</v>
      </c>
      <c r="H22" s="170"/>
      <c r="I22" s="294" t="s">
        <v>144</v>
      </c>
      <c r="J22" s="100" t="s">
        <v>115</v>
      </c>
    </row>
    <row r="23" spans="1:10" s="5" customFormat="1" ht="38.25" customHeight="1" thickBot="1">
      <c r="A23" s="497" t="s">
        <v>68</v>
      </c>
      <c r="B23" s="498"/>
      <c r="C23" s="498"/>
      <c r="D23" s="498"/>
      <c r="E23" s="498"/>
      <c r="F23" s="498"/>
      <c r="G23" s="498"/>
      <c r="H23" s="704"/>
      <c r="I23" s="706">
        <v>0.4444444444444444</v>
      </c>
      <c r="J23" s="519"/>
    </row>
    <row r="24" spans="1:10" s="5" customFormat="1" ht="28.5" customHeight="1" thickBot="1">
      <c r="A24" s="486" t="s">
        <v>34</v>
      </c>
      <c r="B24" s="487"/>
      <c r="C24" s="202" t="s">
        <v>35</v>
      </c>
      <c r="D24" s="488" t="s">
        <v>37</v>
      </c>
      <c r="E24" s="489"/>
      <c r="F24" s="714"/>
      <c r="G24" s="538" t="s">
        <v>38</v>
      </c>
      <c r="H24" s="708"/>
      <c r="I24" s="488" t="s">
        <v>40</v>
      </c>
      <c r="J24" s="528"/>
    </row>
    <row r="25" spans="1:10" s="5" customFormat="1" ht="47.25" customHeight="1" thickBot="1">
      <c r="A25" s="511" t="s">
        <v>226</v>
      </c>
      <c r="B25" s="534"/>
      <c r="C25" s="203" t="s">
        <v>209</v>
      </c>
      <c r="D25" s="715" t="s">
        <v>452</v>
      </c>
      <c r="E25" s="716"/>
      <c r="F25" s="717"/>
      <c r="G25" s="520"/>
      <c r="H25" s="688"/>
      <c r="I25" s="718" t="s">
        <v>453</v>
      </c>
      <c r="J25" s="504"/>
    </row>
    <row r="26" spans="1:10" s="5" customFormat="1" ht="48" customHeight="1">
      <c r="A26" s="258">
        <v>1</v>
      </c>
      <c r="B26" s="260">
        <v>81</v>
      </c>
      <c r="C26" s="403" t="s">
        <v>411</v>
      </c>
      <c r="D26" s="263"/>
      <c r="E26" s="263" t="s">
        <v>7</v>
      </c>
      <c r="F26" s="264"/>
      <c r="G26" s="298" t="s">
        <v>296</v>
      </c>
      <c r="H26" s="285"/>
      <c r="I26" s="293" t="s">
        <v>250</v>
      </c>
      <c r="J26" s="340" t="s">
        <v>251</v>
      </c>
    </row>
    <row r="27" spans="1:10" s="5" customFormat="1" ht="42.75" customHeight="1">
      <c r="A27" s="95">
        <v>2</v>
      </c>
      <c r="B27" s="242">
        <v>15</v>
      </c>
      <c r="C27" s="214" t="s">
        <v>145</v>
      </c>
      <c r="D27" s="99"/>
      <c r="E27" s="99" t="s">
        <v>20</v>
      </c>
      <c r="F27" s="254"/>
      <c r="G27" s="96" t="s">
        <v>146</v>
      </c>
      <c r="H27" s="170"/>
      <c r="I27" s="294" t="s">
        <v>144</v>
      </c>
      <c r="J27" s="100" t="s">
        <v>115</v>
      </c>
    </row>
    <row r="28" spans="1:10" s="5" customFormat="1" ht="42.75" customHeight="1">
      <c r="A28" s="95">
        <v>3</v>
      </c>
      <c r="B28" s="242">
        <v>117</v>
      </c>
      <c r="C28" s="214" t="s">
        <v>480</v>
      </c>
      <c r="D28" s="99">
        <v>1995</v>
      </c>
      <c r="E28" s="99" t="s">
        <v>94</v>
      </c>
      <c r="F28" s="254"/>
      <c r="G28" s="96" t="s">
        <v>506</v>
      </c>
      <c r="H28" s="170"/>
      <c r="I28" s="294" t="s">
        <v>110</v>
      </c>
      <c r="J28" s="100" t="s">
        <v>481</v>
      </c>
    </row>
    <row r="29" spans="1:10" s="5" customFormat="1" ht="42.75" customHeight="1">
      <c r="A29" s="95">
        <v>4</v>
      </c>
      <c r="B29" s="242">
        <v>2</v>
      </c>
      <c r="C29" s="214" t="s">
        <v>459</v>
      </c>
      <c r="D29" s="99">
        <v>1979</v>
      </c>
      <c r="E29" s="99" t="s">
        <v>7</v>
      </c>
      <c r="F29" s="254"/>
      <c r="G29" s="294" t="s">
        <v>276</v>
      </c>
      <c r="H29" s="170" t="s">
        <v>277</v>
      </c>
      <c r="I29" s="294" t="s">
        <v>266</v>
      </c>
      <c r="J29" s="100" t="s">
        <v>159</v>
      </c>
    </row>
    <row r="30" spans="1:10" s="5" customFormat="1" ht="42.75" customHeight="1">
      <c r="A30" s="95">
        <v>5</v>
      </c>
      <c r="B30" s="242">
        <v>59</v>
      </c>
      <c r="C30" s="98" t="s">
        <v>443</v>
      </c>
      <c r="D30" s="99">
        <v>2004</v>
      </c>
      <c r="E30" s="99" t="s">
        <v>94</v>
      </c>
      <c r="F30" s="254"/>
      <c r="G30" s="96" t="s">
        <v>241</v>
      </c>
      <c r="H30" s="170"/>
      <c r="I30" s="294" t="s">
        <v>242</v>
      </c>
      <c r="J30" s="100" t="s">
        <v>243</v>
      </c>
    </row>
    <row r="31" spans="1:10" s="5" customFormat="1" ht="42.75" customHeight="1">
      <c r="A31" s="95">
        <v>6</v>
      </c>
      <c r="B31" s="242">
        <v>106</v>
      </c>
      <c r="C31" s="214" t="s">
        <v>162</v>
      </c>
      <c r="D31" s="99">
        <v>1973</v>
      </c>
      <c r="E31" s="99" t="s">
        <v>89</v>
      </c>
      <c r="F31" s="254"/>
      <c r="G31" s="96" t="s">
        <v>275</v>
      </c>
      <c r="H31" s="170"/>
      <c r="I31" s="294" t="s">
        <v>171</v>
      </c>
      <c r="J31" s="100" t="s">
        <v>8</v>
      </c>
    </row>
    <row r="32" spans="1:10" s="5" customFormat="1" ht="42.75" customHeight="1">
      <c r="A32" s="95">
        <v>7</v>
      </c>
      <c r="B32" s="242">
        <v>45</v>
      </c>
      <c r="C32" s="214" t="s">
        <v>229</v>
      </c>
      <c r="D32" s="99">
        <v>1962</v>
      </c>
      <c r="E32" s="99" t="s">
        <v>7</v>
      </c>
      <c r="F32" s="254"/>
      <c r="G32" s="96" t="s">
        <v>280</v>
      </c>
      <c r="H32" s="170"/>
      <c r="I32" s="294" t="s">
        <v>160</v>
      </c>
      <c r="J32" s="100" t="s">
        <v>125</v>
      </c>
    </row>
    <row r="33" spans="1:10" s="5" customFormat="1" ht="42.75" customHeight="1">
      <c r="A33" s="95">
        <v>8</v>
      </c>
      <c r="B33" s="242">
        <v>33</v>
      </c>
      <c r="C33" s="214" t="s">
        <v>267</v>
      </c>
      <c r="D33" s="99">
        <v>1992</v>
      </c>
      <c r="E33" s="99"/>
      <c r="F33" s="254"/>
      <c r="G33" s="96" t="s">
        <v>268</v>
      </c>
      <c r="H33" s="170"/>
      <c r="I33" s="294" t="s">
        <v>153</v>
      </c>
      <c r="J33" s="100" t="s">
        <v>119</v>
      </c>
    </row>
    <row r="34" spans="1:10" s="5" customFormat="1" ht="42.75" customHeight="1">
      <c r="A34" s="95">
        <v>9</v>
      </c>
      <c r="B34" s="242">
        <v>35</v>
      </c>
      <c r="C34" s="214" t="s">
        <v>444</v>
      </c>
      <c r="D34" s="99"/>
      <c r="E34" s="99"/>
      <c r="F34" s="254"/>
      <c r="G34" s="96" t="s">
        <v>445</v>
      </c>
      <c r="H34" s="170"/>
      <c r="I34" s="294" t="s">
        <v>153</v>
      </c>
      <c r="J34" s="100" t="s">
        <v>119</v>
      </c>
    </row>
    <row r="35" spans="1:10" s="5" customFormat="1" ht="42.75" customHeight="1">
      <c r="A35" s="95">
        <v>10</v>
      </c>
      <c r="B35" s="242">
        <v>32</v>
      </c>
      <c r="C35" s="214" t="s">
        <v>460</v>
      </c>
      <c r="D35" s="99"/>
      <c r="E35" s="99" t="s">
        <v>7</v>
      </c>
      <c r="F35" s="254"/>
      <c r="G35" s="96" t="s">
        <v>329</v>
      </c>
      <c r="H35" s="170"/>
      <c r="I35" s="294" t="s">
        <v>153</v>
      </c>
      <c r="J35" s="100" t="s">
        <v>119</v>
      </c>
    </row>
    <row r="36" spans="1:10" s="5" customFormat="1" ht="42.75" customHeight="1">
      <c r="A36" s="95">
        <v>11</v>
      </c>
      <c r="B36" s="242">
        <v>58</v>
      </c>
      <c r="C36" s="214" t="s">
        <v>156</v>
      </c>
      <c r="D36" s="99">
        <v>1986</v>
      </c>
      <c r="E36" s="99" t="s">
        <v>87</v>
      </c>
      <c r="F36" s="254"/>
      <c r="G36" s="98" t="s">
        <v>157</v>
      </c>
      <c r="H36" s="170"/>
      <c r="I36" s="294" t="s">
        <v>269</v>
      </c>
      <c r="J36" s="100" t="s">
        <v>158</v>
      </c>
    </row>
    <row r="37" spans="1:10" s="5" customFormat="1" ht="42.75" customHeight="1">
      <c r="A37" s="95">
        <v>12</v>
      </c>
      <c r="B37" s="242">
        <v>4</v>
      </c>
      <c r="C37" s="214" t="s">
        <v>150</v>
      </c>
      <c r="D37" s="99"/>
      <c r="E37" s="99" t="s">
        <v>7</v>
      </c>
      <c r="F37" s="254"/>
      <c r="G37" s="96" t="s">
        <v>244</v>
      </c>
      <c r="H37" s="170"/>
      <c r="I37" s="294" t="s">
        <v>116</v>
      </c>
      <c r="J37" s="100" t="s">
        <v>142</v>
      </c>
    </row>
    <row r="38" spans="1:10" s="5" customFormat="1" ht="42.75" customHeight="1">
      <c r="A38" s="95">
        <v>13</v>
      </c>
      <c r="B38" s="242">
        <v>5</v>
      </c>
      <c r="C38" s="214" t="s">
        <v>141</v>
      </c>
      <c r="D38" s="99">
        <v>2001</v>
      </c>
      <c r="E38" s="99" t="s">
        <v>20</v>
      </c>
      <c r="F38" s="254"/>
      <c r="G38" s="96" t="s">
        <v>238</v>
      </c>
      <c r="H38" s="170" t="s">
        <v>239</v>
      </c>
      <c r="I38" s="294" t="s">
        <v>116</v>
      </c>
      <c r="J38" s="100" t="s">
        <v>142</v>
      </c>
    </row>
    <row r="39" spans="1:10" s="5" customFormat="1" ht="42.75" customHeight="1">
      <c r="A39" s="95">
        <v>14</v>
      </c>
      <c r="B39" s="242">
        <v>39</v>
      </c>
      <c r="C39" s="214" t="s">
        <v>278</v>
      </c>
      <c r="D39" s="99">
        <v>1962</v>
      </c>
      <c r="E39" s="99" t="s">
        <v>7</v>
      </c>
      <c r="F39" s="254"/>
      <c r="G39" s="96" t="s">
        <v>279</v>
      </c>
      <c r="H39" s="170"/>
      <c r="I39" s="294" t="s">
        <v>90</v>
      </c>
      <c r="J39" s="100" t="s">
        <v>246</v>
      </c>
    </row>
    <row r="40" spans="1:10" s="5" customFormat="1" ht="42.75" customHeight="1">
      <c r="A40" s="95">
        <v>15</v>
      </c>
      <c r="B40" s="242">
        <v>115</v>
      </c>
      <c r="C40" s="214" t="s">
        <v>461</v>
      </c>
      <c r="D40" s="275">
        <v>1965</v>
      </c>
      <c r="E40" s="275" t="s">
        <v>89</v>
      </c>
      <c r="F40" s="276"/>
      <c r="G40" s="299" t="s">
        <v>462</v>
      </c>
      <c r="H40" s="170"/>
      <c r="I40" s="294" t="s">
        <v>90</v>
      </c>
      <c r="J40" s="100" t="s">
        <v>8</v>
      </c>
    </row>
    <row r="41" spans="1:10" s="5" customFormat="1" ht="42.75" customHeight="1">
      <c r="A41" s="95">
        <v>16</v>
      </c>
      <c r="B41" s="242">
        <v>75</v>
      </c>
      <c r="C41" s="215" t="s">
        <v>427</v>
      </c>
      <c r="D41" s="275">
        <v>1990</v>
      </c>
      <c r="E41" s="275"/>
      <c r="F41" s="276" t="s">
        <v>7</v>
      </c>
      <c r="G41" s="299" t="s">
        <v>285</v>
      </c>
      <c r="H41" s="170"/>
      <c r="I41" s="294" t="s">
        <v>282</v>
      </c>
      <c r="J41" s="100" t="s">
        <v>297</v>
      </c>
    </row>
    <row r="42" spans="1:10" s="5" customFormat="1" ht="42.75" customHeight="1" thickBot="1">
      <c r="A42" s="259">
        <v>17</v>
      </c>
      <c r="B42" s="268">
        <v>113</v>
      </c>
      <c r="C42" s="404" t="s">
        <v>115</v>
      </c>
      <c r="D42" s="269">
        <v>1986</v>
      </c>
      <c r="E42" s="269" t="s">
        <v>87</v>
      </c>
      <c r="F42" s="270"/>
      <c r="G42" s="402" t="s">
        <v>148</v>
      </c>
      <c r="H42" s="287"/>
      <c r="I42" s="295" t="s">
        <v>144</v>
      </c>
      <c r="J42" s="362" t="s">
        <v>8</v>
      </c>
    </row>
    <row r="43" spans="1:10" s="5" customFormat="1" ht="33.75" customHeight="1" thickBot="1">
      <c r="A43" s="542" t="s">
        <v>463</v>
      </c>
      <c r="B43" s="543"/>
      <c r="C43" s="543"/>
      <c r="D43" s="543"/>
      <c r="E43" s="543"/>
      <c r="F43" s="543"/>
      <c r="G43" s="543"/>
      <c r="H43" s="704"/>
      <c r="I43" s="705">
        <v>0.4861111111111111</v>
      </c>
      <c r="J43" s="541"/>
    </row>
    <row r="44" spans="1:10" s="5" customFormat="1" ht="35.25" customHeight="1" thickBot="1">
      <c r="A44" s="497" t="s">
        <v>69</v>
      </c>
      <c r="B44" s="498"/>
      <c r="C44" s="498"/>
      <c r="D44" s="498"/>
      <c r="E44" s="498"/>
      <c r="F44" s="498"/>
      <c r="G44" s="498"/>
      <c r="H44" s="704"/>
      <c r="I44" s="706">
        <v>0.5</v>
      </c>
      <c r="J44" s="519"/>
    </row>
    <row r="45" spans="1:10" s="5" customFormat="1" ht="28.5" customHeight="1" thickBot="1">
      <c r="A45" s="486" t="s">
        <v>34</v>
      </c>
      <c r="B45" s="487"/>
      <c r="C45" s="189" t="s">
        <v>35</v>
      </c>
      <c r="D45" s="488" t="s">
        <v>37</v>
      </c>
      <c r="E45" s="489"/>
      <c r="F45" s="490"/>
      <c r="G45" s="538" t="s">
        <v>38</v>
      </c>
      <c r="H45" s="708"/>
      <c r="I45" s="488" t="s">
        <v>40</v>
      </c>
      <c r="J45" s="528"/>
    </row>
    <row r="46" spans="1:10" s="5" customFormat="1" ht="47.25" customHeight="1" thickBot="1">
      <c r="A46" s="511" t="s">
        <v>70</v>
      </c>
      <c r="B46" s="534"/>
      <c r="C46" s="190" t="s">
        <v>67</v>
      </c>
      <c r="D46" s="719" t="s">
        <v>493</v>
      </c>
      <c r="E46" s="720"/>
      <c r="F46" s="721"/>
      <c r="G46" s="520"/>
      <c r="H46" s="688"/>
      <c r="I46" s="735" t="s">
        <v>466</v>
      </c>
      <c r="J46" s="736"/>
    </row>
    <row r="47" spans="1:10" s="5" customFormat="1" ht="48" customHeight="1">
      <c r="A47" s="258">
        <v>0</v>
      </c>
      <c r="B47" s="260">
        <v>118</v>
      </c>
      <c r="C47" s="282" t="s">
        <v>501</v>
      </c>
      <c r="D47" s="263"/>
      <c r="E47" s="263"/>
      <c r="F47" s="264"/>
      <c r="G47" s="298" t="s">
        <v>505</v>
      </c>
      <c r="H47" s="285"/>
      <c r="I47" s="293" t="s">
        <v>110</v>
      </c>
      <c r="J47" s="340" t="s">
        <v>481</v>
      </c>
    </row>
    <row r="48" spans="1:10" s="5" customFormat="1" ht="48" customHeight="1">
      <c r="A48" s="95">
        <v>1</v>
      </c>
      <c r="B48" s="242">
        <v>30</v>
      </c>
      <c r="C48" s="98" t="s">
        <v>176</v>
      </c>
      <c r="D48" s="99"/>
      <c r="E48" s="99"/>
      <c r="F48" s="254"/>
      <c r="G48" s="96" t="s">
        <v>307</v>
      </c>
      <c r="H48" s="170"/>
      <c r="I48" s="294" t="s">
        <v>191</v>
      </c>
      <c r="J48" s="100" t="s">
        <v>192</v>
      </c>
    </row>
    <row r="49" spans="1:10" s="5" customFormat="1" ht="48" customHeight="1">
      <c r="A49" s="95">
        <v>2</v>
      </c>
      <c r="B49" s="242">
        <v>37</v>
      </c>
      <c r="C49" s="98" t="s">
        <v>119</v>
      </c>
      <c r="D49" s="99">
        <v>1964</v>
      </c>
      <c r="E49" s="99" t="s">
        <v>89</v>
      </c>
      <c r="F49" s="254"/>
      <c r="G49" s="96" t="s">
        <v>454</v>
      </c>
      <c r="H49" s="170"/>
      <c r="I49" s="294" t="s">
        <v>153</v>
      </c>
      <c r="J49" s="100" t="s">
        <v>8</v>
      </c>
    </row>
    <row r="50" spans="1:10" s="5" customFormat="1" ht="48" customHeight="1">
      <c r="A50" s="95">
        <v>3</v>
      </c>
      <c r="B50" s="242">
        <v>8</v>
      </c>
      <c r="C50" s="98" t="s">
        <v>469</v>
      </c>
      <c r="D50" s="99"/>
      <c r="E50" s="99" t="s">
        <v>7</v>
      </c>
      <c r="F50" s="254"/>
      <c r="G50" s="96" t="s">
        <v>151</v>
      </c>
      <c r="H50" s="170"/>
      <c r="I50" s="294" t="s">
        <v>144</v>
      </c>
      <c r="J50" s="100" t="s">
        <v>115</v>
      </c>
    </row>
    <row r="51" spans="1:10" s="5" customFormat="1" ht="48" customHeight="1">
      <c r="A51" s="95">
        <v>4</v>
      </c>
      <c r="B51" s="242">
        <v>16</v>
      </c>
      <c r="C51" s="98" t="s">
        <v>147</v>
      </c>
      <c r="D51" s="99">
        <v>2001</v>
      </c>
      <c r="E51" s="99" t="s">
        <v>94</v>
      </c>
      <c r="F51" s="254"/>
      <c r="G51" s="96" t="s">
        <v>174</v>
      </c>
      <c r="H51" s="170"/>
      <c r="I51" s="294" t="s">
        <v>144</v>
      </c>
      <c r="J51" s="100" t="s">
        <v>115</v>
      </c>
    </row>
    <row r="52" spans="1:10" s="5" customFormat="1" ht="48" customHeight="1">
      <c r="A52" s="95">
        <v>5</v>
      </c>
      <c r="B52" s="242">
        <v>18</v>
      </c>
      <c r="C52" s="98" t="s">
        <v>302</v>
      </c>
      <c r="D52" s="99">
        <v>2000</v>
      </c>
      <c r="E52" s="99" t="s">
        <v>93</v>
      </c>
      <c r="F52" s="254"/>
      <c r="G52" s="96" t="s">
        <v>182</v>
      </c>
      <c r="H52" s="170"/>
      <c r="I52" s="294" t="s">
        <v>144</v>
      </c>
      <c r="J52" s="100" t="s">
        <v>115</v>
      </c>
    </row>
    <row r="53" spans="1:10" s="5" customFormat="1" ht="48" customHeight="1">
      <c r="A53" s="95">
        <v>6</v>
      </c>
      <c r="B53" s="242">
        <v>19</v>
      </c>
      <c r="C53" s="98" t="s">
        <v>303</v>
      </c>
      <c r="D53" s="99">
        <v>1999</v>
      </c>
      <c r="E53" s="99" t="s">
        <v>94</v>
      </c>
      <c r="F53" s="254"/>
      <c r="G53" s="96" t="s">
        <v>212</v>
      </c>
      <c r="H53" s="170"/>
      <c r="I53" s="294" t="s">
        <v>144</v>
      </c>
      <c r="J53" s="100" t="s">
        <v>115</v>
      </c>
    </row>
    <row r="54" spans="1:10" s="5" customFormat="1" ht="48" customHeight="1">
      <c r="A54" s="95">
        <v>7</v>
      </c>
      <c r="B54" s="242">
        <v>64</v>
      </c>
      <c r="C54" s="98" t="s">
        <v>270</v>
      </c>
      <c r="D54" s="99">
        <v>1967</v>
      </c>
      <c r="E54" s="99" t="s">
        <v>87</v>
      </c>
      <c r="F54" s="254"/>
      <c r="G54" s="96" t="s">
        <v>271</v>
      </c>
      <c r="H54" s="170"/>
      <c r="I54" s="294" t="s">
        <v>242</v>
      </c>
      <c r="J54" s="100" t="s">
        <v>243</v>
      </c>
    </row>
    <row r="55" spans="1:10" s="5" customFormat="1" ht="48" customHeight="1">
      <c r="A55" s="95">
        <v>8</v>
      </c>
      <c r="B55" s="242">
        <v>82</v>
      </c>
      <c r="C55" s="98" t="s">
        <v>312</v>
      </c>
      <c r="D55" s="99">
        <v>2000</v>
      </c>
      <c r="E55" s="99" t="s">
        <v>85</v>
      </c>
      <c r="F55" s="254"/>
      <c r="G55" s="96" t="s">
        <v>313</v>
      </c>
      <c r="H55" s="170"/>
      <c r="I55" s="294" t="s">
        <v>250</v>
      </c>
      <c r="J55" s="100" t="s">
        <v>251</v>
      </c>
    </row>
    <row r="56" spans="1:10" s="5" customFormat="1" ht="48" customHeight="1">
      <c r="A56" s="95">
        <v>9</v>
      </c>
      <c r="B56" s="242">
        <v>101</v>
      </c>
      <c r="C56" s="98" t="s">
        <v>319</v>
      </c>
      <c r="D56" s="99">
        <v>1956</v>
      </c>
      <c r="E56" s="99" t="s">
        <v>89</v>
      </c>
      <c r="F56" s="254"/>
      <c r="G56" s="96" t="s">
        <v>320</v>
      </c>
      <c r="H56" s="170"/>
      <c r="I56" s="294" t="s">
        <v>321</v>
      </c>
      <c r="J56" s="100" t="s">
        <v>322</v>
      </c>
    </row>
    <row r="57" spans="1:10" s="5" customFormat="1" ht="48" customHeight="1">
      <c r="A57" s="95">
        <v>10</v>
      </c>
      <c r="B57" s="242">
        <v>31</v>
      </c>
      <c r="C57" s="98" t="s">
        <v>308</v>
      </c>
      <c r="D57" s="99">
        <v>1990</v>
      </c>
      <c r="E57" s="99" t="s">
        <v>87</v>
      </c>
      <c r="F57" s="254"/>
      <c r="G57" s="96" t="s">
        <v>143</v>
      </c>
      <c r="H57" s="170"/>
      <c r="I57" s="294" t="s">
        <v>191</v>
      </c>
      <c r="J57" s="100" t="s">
        <v>192</v>
      </c>
    </row>
    <row r="58" spans="1:10" s="5" customFormat="1" ht="48" customHeight="1">
      <c r="A58" s="95">
        <v>11</v>
      </c>
      <c r="B58" s="242">
        <v>30</v>
      </c>
      <c r="C58" s="98" t="s">
        <v>306</v>
      </c>
      <c r="D58" s="99">
        <v>2001</v>
      </c>
      <c r="E58" s="99" t="s">
        <v>85</v>
      </c>
      <c r="F58" s="254"/>
      <c r="G58" s="96" t="s">
        <v>307</v>
      </c>
      <c r="H58" s="170"/>
      <c r="I58" s="294" t="s">
        <v>191</v>
      </c>
      <c r="J58" s="100" t="s">
        <v>192</v>
      </c>
    </row>
    <row r="59" spans="1:10" s="5" customFormat="1" ht="48" customHeight="1">
      <c r="A59" s="95">
        <v>12</v>
      </c>
      <c r="B59" s="242">
        <v>28</v>
      </c>
      <c r="C59" s="98" t="s">
        <v>173</v>
      </c>
      <c r="D59" s="99">
        <v>1994</v>
      </c>
      <c r="E59" s="99" t="s">
        <v>87</v>
      </c>
      <c r="F59" s="254"/>
      <c r="G59" s="96" t="s">
        <v>305</v>
      </c>
      <c r="H59" s="170"/>
      <c r="I59" s="294" t="s">
        <v>191</v>
      </c>
      <c r="J59" s="100" t="s">
        <v>192</v>
      </c>
    </row>
    <row r="60" spans="1:10" s="5" customFormat="1" ht="48" customHeight="1">
      <c r="A60" s="95">
        <v>13</v>
      </c>
      <c r="B60" s="242">
        <v>77</v>
      </c>
      <c r="C60" s="98" t="s">
        <v>297</v>
      </c>
      <c r="D60" s="99"/>
      <c r="E60" s="99" t="s">
        <v>89</v>
      </c>
      <c r="F60" s="254"/>
      <c r="G60" s="96" t="s">
        <v>311</v>
      </c>
      <c r="H60" s="170"/>
      <c r="I60" s="294" t="s">
        <v>282</v>
      </c>
      <c r="J60" s="100" t="s">
        <v>8</v>
      </c>
    </row>
    <row r="61" spans="1:10" s="5" customFormat="1" ht="48" customHeight="1">
      <c r="A61" s="95">
        <v>14</v>
      </c>
      <c r="B61" s="242">
        <v>111</v>
      </c>
      <c r="C61" s="98" t="s">
        <v>163</v>
      </c>
      <c r="D61" s="99">
        <v>1988</v>
      </c>
      <c r="E61" s="99" t="s">
        <v>298</v>
      </c>
      <c r="F61" s="254"/>
      <c r="G61" s="96" t="s">
        <v>170</v>
      </c>
      <c r="H61" s="170"/>
      <c r="I61" s="294" t="s">
        <v>110</v>
      </c>
      <c r="J61" s="100" t="s">
        <v>8</v>
      </c>
    </row>
    <row r="62" spans="1:10" s="5" customFormat="1" ht="48" customHeight="1">
      <c r="A62" s="95">
        <v>15</v>
      </c>
      <c r="B62" s="242">
        <v>112</v>
      </c>
      <c r="C62" s="98" t="s">
        <v>455</v>
      </c>
      <c r="D62" s="99"/>
      <c r="E62" s="99"/>
      <c r="F62" s="254"/>
      <c r="G62" s="96" t="s">
        <v>456</v>
      </c>
      <c r="H62" s="170"/>
      <c r="I62" s="294" t="s">
        <v>457</v>
      </c>
      <c r="J62" s="100" t="s">
        <v>458</v>
      </c>
    </row>
    <row r="63" spans="1:10" s="5" customFormat="1" ht="48" customHeight="1">
      <c r="A63" s="95">
        <v>16</v>
      </c>
      <c r="B63" s="242">
        <v>96</v>
      </c>
      <c r="C63" s="98" t="s">
        <v>273</v>
      </c>
      <c r="D63" s="99">
        <v>1996</v>
      </c>
      <c r="E63" s="99"/>
      <c r="F63" s="254"/>
      <c r="G63" s="96" t="s">
        <v>274</v>
      </c>
      <c r="H63" s="170"/>
      <c r="I63" s="294" t="s">
        <v>86</v>
      </c>
      <c r="J63" s="100" t="s">
        <v>98</v>
      </c>
    </row>
    <row r="64" spans="1:10" s="5" customFormat="1" ht="48" customHeight="1">
      <c r="A64" s="95">
        <v>17</v>
      </c>
      <c r="B64" s="242">
        <v>36</v>
      </c>
      <c r="C64" s="98" t="s">
        <v>119</v>
      </c>
      <c r="D64" s="99">
        <v>1964</v>
      </c>
      <c r="E64" s="99" t="s">
        <v>89</v>
      </c>
      <c r="F64" s="254"/>
      <c r="G64" s="96" t="s">
        <v>420</v>
      </c>
      <c r="H64" s="170"/>
      <c r="I64" s="294" t="s">
        <v>153</v>
      </c>
      <c r="J64" s="100" t="s">
        <v>8</v>
      </c>
    </row>
    <row r="65" spans="1:10" s="5" customFormat="1" ht="48" customHeight="1">
      <c r="A65" s="95">
        <v>18</v>
      </c>
      <c r="B65" s="242">
        <v>55</v>
      </c>
      <c r="C65" s="98" t="s">
        <v>154</v>
      </c>
      <c r="D65" s="99">
        <v>1984</v>
      </c>
      <c r="E65" s="99" t="s">
        <v>87</v>
      </c>
      <c r="F65" s="254"/>
      <c r="G65" s="96" t="s">
        <v>474</v>
      </c>
      <c r="H65" s="170"/>
      <c r="I65" s="294" t="s">
        <v>171</v>
      </c>
      <c r="J65" s="100" t="s">
        <v>162</v>
      </c>
    </row>
    <row r="66" spans="1:10" s="5" customFormat="1" ht="48" customHeight="1">
      <c r="A66" s="95">
        <v>19</v>
      </c>
      <c r="B66" s="242">
        <v>56</v>
      </c>
      <c r="C66" s="98" t="s">
        <v>165</v>
      </c>
      <c r="D66" s="99">
        <v>1990</v>
      </c>
      <c r="E66" s="99" t="s">
        <v>7</v>
      </c>
      <c r="F66" s="254"/>
      <c r="G66" s="339" t="s">
        <v>310</v>
      </c>
      <c r="H66" s="170"/>
      <c r="I66" s="294" t="s">
        <v>171</v>
      </c>
      <c r="J66" s="100" t="s">
        <v>162</v>
      </c>
    </row>
    <row r="67" spans="1:10" s="5" customFormat="1" ht="48" customHeight="1">
      <c r="A67" s="95">
        <v>20</v>
      </c>
      <c r="B67" s="242">
        <v>54</v>
      </c>
      <c r="C67" s="98" t="s">
        <v>472</v>
      </c>
      <c r="D67" s="99">
        <v>1968</v>
      </c>
      <c r="E67" s="99" t="s">
        <v>7</v>
      </c>
      <c r="F67" s="254"/>
      <c r="G67" s="294" t="s">
        <v>167</v>
      </c>
      <c r="H67" s="170"/>
      <c r="I67" s="294" t="s">
        <v>171</v>
      </c>
      <c r="J67" s="100" t="s">
        <v>162</v>
      </c>
    </row>
    <row r="68" spans="1:10" s="5" customFormat="1" ht="48" customHeight="1">
      <c r="A68" s="95">
        <v>21</v>
      </c>
      <c r="B68" s="242">
        <v>104</v>
      </c>
      <c r="C68" s="283" t="s">
        <v>473</v>
      </c>
      <c r="D68" s="275">
        <v>1980</v>
      </c>
      <c r="E68" s="275" t="s">
        <v>7</v>
      </c>
      <c r="F68" s="276"/>
      <c r="G68" s="299" t="s">
        <v>332</v>
      </c>
      <c r="H68" s="170"/>
      <c r="I68" s="294" t="s">
        <v>171</v>
      </c>
      <c r="J68" s="100" t="s">
        <v>162</v>
      </c>
    </row>
    <row r="69" spans="1:10" s="5" customFormat="1" ht="48" customHeight="1">
      <c r="A69" s="95">
        <v>22</v>
      </c>
      <c r="B69" s="242">
        <v>2</v>
      </c>
      <c r="C69" s="98" t="s">
        <v>467</v>
      </c>
      <c r="D69" s="99">
        <v>1979</v>
      </c>
      <c r="E69" s="99" t="s">
        <v>7</v>
      </c>
      <c r="F69" s="254"/>
      <c r="G69" s="339" t="s">
        <v>276</v>
      </c>
      <c r="H69" s="170" t="s">
        <v>277</v>
      </c>
      <c r="I69" s="294" t="s">
        <v>266</v>
      </c>
      <c r="J69" s="100" t="s">
        <v>159</v>
      </c>
    </row>
    <row r="70" spans="1:10" s="5" customFormat="1" ht="48" customHeight="1">
      <c r="A70" s="95">
        <v>23</v>
      </c>
      <c r="B70" s="242">
        <v>76</v>
      </c>
      <c r="C70" s="98" t="s">
        <v>468</v>
      </c>
      <c r="D70" s="99"/>
      <c r="E70" s="99" t="s">
        <v>7</v>
      </c>
      <c r="F70" s="254"/>
      <c r="G70" s="96" t="s">
        <v>169</v>
      </c>
      <c r="H70" s="170"/>
      <c r="I70" s="294" t="s">
        <v>282</v>
      </c>
      <c r="J70" s="100" t="s">
        <v>283</v>
      </c>
    </row>
    <row r="71" spans="1:10" s="5" customFormat="1" ht="48" customHeight="1">
      <c r="A71" s="95">
        <v>24</v>
      </c>
      <c r="B71" s="242">
        <v>46</v>
      </c>
      <c r="C71" s="98" t="s">
        <v>470</v>
      </c>
      <c r="D71" s="99">
        <v>1962</v>
      </c>
      <c r="E71" s="99" t="s">
        <v>7</v>
      </c>
      <c r="F71" s="254"/>
      <c r="G71" s="96" t="s">
        <v>100</v>
      </c>
      <c r="H71" s="170"/>
      <c r="I71" s="294" t="s">
        <v>160</v>
      </c>
      <c r="J71" s="100" t="s">
        <v>125</v>
      </c>
    </row>
    <row r="72" spans="1:10" s="5" customFormat="1" ht="48" customHeight="1">
      <c r="A72" s="95">
        <v>25</v>
      </c>
      <c r="B72" s="242">
        <v>40</v>
      </c>
      <c r="C72" s="98" t="s">
        <v>471</v>
      </c>
      <c r="D72" s="99">
        <v>1962</v>
      </c>
      <c r="E72" s="99" t="s">
        <v>7</v>
      </c>
      <c r="F72" s="254"/>
      <c r="G72" s="96" t="s">
        <v>330</v>
      </c>
      <c r="H72" s="170"/>
      <c r="I72" s="294" t="s">
        <v>90</v>
      </c>
      <c r="J72" s="100" t="s">
        <v>246</v>
      </c>
    </row>
    <row r="73" spans="1:10" s="5" customFormat="1" ht="48" customHeight="1">
      <c r="A73" s="95">
        <v>26</v>
      </c>
      <c r="B73" s="242">
        <v>9</v>
      </c>
      <c r="C73" s="98" t="s">
        <v>469</v>
      </c>
      <c r="D73" s="99"/>
      <c r="E73" s="99" t="s">
        <v>7</v>
      </c>
      <c r="F73" s="254"/>
      <c r="G73" s="96" t="s">
        <v>188</v>
      </c>
      <c r="H73" s="170"/>
      <c r="I73" s="294" t="s">
        <v>144</v>
      </c>
      <c r="J73" s="100" t="s">
        <v>115</v>
      </c>
    </row>
    <row r="74" spans="1:10" s="5" customFormat="1" ht="48" customHeight="1">
      <c r="A74" s="95">
        <v>27</v>
      </c>
      <c r="B74" s="242">
        <v>108</v>
      </c>
      <c r="C74" s="98" t="s">
        <v>324</v>
      </c>
      <c r="D74" s="99">
        <v>1990</v>
      </c>
      <c r="E74" s="99" t="s">
        <v>89</v>
      </c>
      <c r="F74" s="254"/>
      <c r="G74" s="339" t="s">
        <v>475</v>
      </c>
      <c r="H74" s="170" t="s">
        <v>326</v>
      </c>
      <c r="I74" s="294" t="s">
        <v>327</v>
      </c>
      <c r="J74" s="100" t="s">
        <v>328</v>
      </c>
    </row>
    <row r="75" spans="1:10" s="5" customFormat="1" ht="48" customHeight="1">
      <c r="A75" s="95">
        <v>28</v>
      </c>
      <c r="B75" s="242">
        <v>27</v>
      </c>
      <c r="C75" s="98" t="s">
        <v>176</v>
      </c>
      <c r="D75" s="99">
        <v>1991</v>
      </c>
      <c r="E75" s="99" t="s">
        <v>87</v>
      </c>
      <c r="F75" s="254"/>
      <c r="G75" s="96" t="s">
        <v>304</v>
      </c>
      <c r="H75" s="170"/>
      <c r="I75" s="294" t="s">
        <v>191</v>
      </c>
      <c r="J75" s="100" t="s">
        <v>192</v>
      </c>
    </row>
    <row r="76" spans="1:10" s="5" customFormat="1" ht="42.75" customHeight="1">
      <c r="A76" s="95">
        <v>29</v>
      </c>
      <c r="B76" s="242">
        <v>1</v>
      </c>
      <c r="C76" s="382" t="s">
        <v>159</v>
      </c>
      <c r="D76" s="99">
        <v>1963</v>
      </c>
      <c r="E76" s="99" t="s">
        <v>263</v>
      </c>
      <c r="F76" s="254"/>
      <c r="G76" s="96" t="s">
        <v>264</v>
      </c>
      <c r="H76" s="170" t="s">
        <v>265</v>
      </c>
      <c r="I76" s="294" t="s">
        <v>266</v>
      </c>
      <c r="J76" s="100" t="s">
        <v>8</v>
      </c>
    </row>
    <row r="77" spans="1:10" s="5" customFormat="1" ht="48" customHeight="1" thickBot="1">
      <c r="A77" s="259">
        <v>30</v>
      </c>
      <c r="B77" s="268">
        <v>95</v>
      </c>
      <c r="C77" s="284" t="s">
        <v>98</v>
      </c>
      <c r="D77" s="269">
        <v>1984</v>
      </c>
      <c r="E77" s="269" t="s">
        <v>89</v>
      </c>
      <c r="F77" s="270"/>
      <c r="G77" s="402" t="s">
        <v>272</v>
      </c>
      <c r="H77" s="287"/>
      <c r="I77" s="295" t="s">
        <v>86</v>
      </c>
      <c r="J77" s="362" t="s">
        <v>114</v>
      </c>
    </row>
    <row r="78" spans="1:10" s="5" customFormat="1" ht="41.25" customHeight="1" thickBot="1">
      <c r="A78" s="497" t="s">
        <v>72</v>
      </c>
      <c r="B78" s="498"/>
      <c r="C78" s="498"/>
      <c r="D78" s="498"/>
      <c r="E78" s="498"/>
      <c r="F78" s="498"/>
      <c r="G78" s="498"/>
      <c r="H78" s="704"/>
      <c r="I78" s="706">
        <v>0.576388888888889</v>
      </c>
      <c r="J78" s="519"/>
    </row>
    <row r="79" spans="1:10" s="5" customFormat="1" ht="28.5" customHeight="1" thickBot="1">
      <c r="A79" s="486" t="s">
        <v>34</v>
      </c>
      <c r="B79" s="487"/>
      <c r="C79" s="189" t="s">
        <v>35</v>
      </c>
      <c r="D79" s="488" t="s">
        <v>37</v>
      </c>
      <c r="E79" s="489"/>
      <c r="F79" s="490"/>
      <c r="G79" s="538" t="s">
        <v>38</v>
      </c>
      <c r="H79" s="708"/>
      <c r="I79" s="517" t="s">
        <v>40</v>
      </c>
      <c r="J79" s="516"/>
    </row>
    <row r="80" spans="1:10" s="5" customFormat="1" ht="76.5" customHeight="1" thickBot="1">
      <c r="A80" s="511" t="s">
        <v>73</v>
      </c>
      <c r="B80" s="534"/>
      <c r="C80" s="190" t="s">
        <v>71</v>
      </c>
      <c r="D80" s="719" t="s">
        <v>493</v>
      </c>
      <c r="E80" s="720"/>
      <c r="F80" s="721"/>
      <c r="G80" s="520"/>
      <c r="H80" s="688"/>
      <c r="I80" s="722" t="s">
        <v>476</v>
      </c>
      <c r="J80" s="723"/>
    </row>
    <row r="81" spans="1:10" s="5" customFormat="1" ht="42.75" customHeight="1">
      <c r="A81" s="95">
        <v>1</v>
      </c>
      <c r="B81" s="242">
        <v>6</v>
      </c>
      <c r="C81" s="98" t="s">
        <v>301</v>
      </c>
      <c r="D81" s="99">
        <v>1982</v>
      </c>
      <c r="E81" s="99"/>
      <c r="F81" s="254"/>
      <c r="G81" s="339" t="s">
        <v>122</v>
      </c>
      <c r="H81" s="170"/>
      <c r="I81" s="294" t="s">
        <v>116</v>
      </c>
      <c r="J81" s="100" t="s">
        <v>142</v>
      </c>
    </row>
    <row r="82" spans="1:10" s="5" customFormat="1" ht="42.75" customHeight="1">
      <c r="A82" s="95">
        <v>2</v>
      </c>
      <c r="B82" s="242">
        <v>41</v>
      </c>
      <c r="C82" s="98" t="s">
        <v>278</v>
      </c>
      <c r="D82" s="99">
        <v>1962</v>
      </c>
      <c r="E82" s="99" t="s">
        <v>7</v>
      </c>
      <c r="F82" s="254"/>
      <c r="G82" s="339" t="s">
        <v>342</v>
      </c>
      <c r="H82" s="170"/>
      <c r="I82" s="294" t="s">
        <v>90</v>
      </c>
      <c r="J82" s="100" t="s">
        <v>246</v>
      </c>
    </row>
    <row r="83" spans="1:10" s="5" customFormat="1" ht="42.75" customHeight="1">
      <c r="A83" s="95">
        <v>3</v>
      </c>
      <c r="B83" s="242">
        <v>60</v>
      </c>
      <c r="C83" s="98" t="s">
        <v>344</v>
      </c>
      <c r="D83" s="99">
        <v>1997</v>
      </c>
      <c r="E83" s="99" t="s">
        <v>87</v>
      </c>
      <c r="F83" s="254"/>
      <c r="G83" s="339" t="s">
        <v>345</v>
      </c>
      <c r="H83" s="170"/>
      <c r="I83" s="294" t="s">
        <v>242</v>
      </c>
      <c r="J83" s="100" t="s">
        <v>243</v>
      </c>
    </row>
    <row r="84" spans="1:10" s="5" customFormat="1" ht="42.75" customHeight="1">
      <c r="A84" s="95">
        <v>4</v>
      </c>
      <c r="B84" s="242">
        <v>63</v>
      </c>
      <c r="C84" s="98" t="s">
        <v>347</v>
      </c>
      <c r="D84" s="99">
        <v>1985</v>
      </c>
      <c r="E84" s="99" t="s">
        <v>87</v>
      </c>
      <c r="F84" s="254"/>
      <c r="G84" s="339" t="s">
        <v>348</v>
      </c>
      <c r="H84" s="170"/>
      <c r="I84" s="294" t="s">
        <v>242</v>
      </c>
      <c r="J84" s="100" t="s">
        <v>243</v>
      </c>
    </row>
    <row r="85" spans="1:10" s="5" customFormat="1" ht="42.75" customHeight="1">
      <c r="A85" s="95">
        <v>5</v>
      </c>
      <c r="B85" s="242">
        <v>108</v>
      </c>
      <c r="C85" s="98" t="s">
        <v>324</v>
      </c>
      <c r="D85" s="99">
        <v>1990</v>
      </c>
      <c r="E85" s="99" t="s">
        <v>89</v>
      </c>
      <c r="F85" s="254"/>
      <c r="G85" s="339" t="s">
        <v>325</v>
      </c>
      <c r="H85" s="170" t="s">
        <v>326</v>
      </c>
      <c r="I85" s="294" t="s">
        <v>327</v>
      </c>
      <c r="J85" s="100" t="s">
        <v>328</v>
      </c>
    </row>
    <row r="86" spans="1:10" s="5" customFormat="1" ht="42.75" customHeight="1">
      <c r="A86" s="95">
        <v>6</v>
      </c>
      <c r="B86" s="242">
        <v>109</v>
      </c>
      <c r="C86" s="98" t="s">
        <v>328</v>
      </c>
      <c r="D86" s="99"/>
      <c r="E86" s="99" t="s">
        <v>7</v>
      </c>
      <c r="F86" s="254"/>
      <c r="G86" s="339" t="s">
        <v>369</v>
      </c>
      <c r="H86" s="170"/>
      <c r="I86" s="294" t="s">
        <v>327</v>
      </c>
      <c r="J86" s="100" t="s">
        <v>324</v>
      </c>
    </row>
    <row r="87" spans="1:10" s="5" customFormat="1" ht="42.75" customHeight="1">
      <c r="A87" s="95">
        <v>7</v>
      </c>
      <c r="B87" s="242">
        <v>82</v>
      </c>
      <c r="C87" s="98" t="s">
        <v>312</v>
      </c>
      <c r="D87" s="99">
        <v>2000</v>
      </c>
      <c r="E87" s="99" t="s">
        <v>85</v>
      </c>
      <c r="F87" s="254"/>
      <c r="G87" s="339" t="s">
        <v>313</v>
      </c>
      <c r="H87" s="170"/>
      <c r="I87" s="294" t="s">
        <v>250</v>
      </c>
      <c r="J87" s="100" t="s">
        <v>251</v>
      </c>
    </row>
    <row r="88" spans="1:10" s="5" customFormat="1" ht="42.75" customHeight="1">
      <c r="A88" s="95">
        <v>8</v>
      </c>
      <c r="B88" s="242">
        <v>55</v>
      </c>
      <c r="C88" s="98" t="s">
        <v>154</v>
      </c>
      <c r="D88" s="99">
        <v>1984</v>
      </c>
      <c r="E88" s="99" t="s">
        <v>87</v>
      </c>
      <c r="F88" s="254"/>
      <c r="G88" s="339" t="s">
        <v>309</v>
      </c>
      <c r="H88" s="170"/>
      <c r="I88" s="294" t="s">
        <v>171</v>
      </c>
      <c r="J88" s="100" t="s">
        <v>162</v>
      </c>
    </row>
    <row r="89" spans="1:10" s="5" customFormat="1" ht="42.75" customHeight="1">
      <c r="A89" s="95">
        <v>9</v>
      </c>
      <c r="B89" s="242">
        <v>105</v>
      </c>
      <c r="C89" s="98" t="s">
        <v>166</v>
      </c>
      <c r="D89" s="99">
        <v>1980</v>
      </c>
      <c r="E89" s="99" t="s">
        <v>7</v>
      </c>
      <c r="F89" s="254"/>
      <c r="G89" s="339" t="s">
        <v>477</v>
      </c>
      <c r="H89" s="170"/>
      <c r="I89" s="294" t="s">
        <v>171</v>
      </c>
      <c r="J89" s="100" t="s">
        <v>162</v>
      </c>
    </row>
    <row r="90" spans="1:10" s="5" customFormat="1" ht="42.75" customHeight="1">
      <c r="A90" s="95">
        <v>10</v>
      </c>
      <c r="B90" s="242">
        <v>56</v>
      </c>
      <c r="C90" s="98" t="s">
        <v>165</v>
      </c>
      <c r="D90" s="99">
        <v>1990</v>
      </c>
      <c r="E90" s="99" t="s">
        <v>7</v>
      </c>
      <c r="F90" s="254"/>
      <c r="G90" s="339" t="s">
        <v>310</v>
      </c>
      <c r="H90" s="170"/>
      <c r="I90" s="294" t="s">
        <v>171</v>
      </c>
      <c r="J90" s="100" t="s">
        <v>162</v>
      </c>
    </row>
    <row r="91" spans="1:10" s="5" customFormat="1" ht="42.75" customHeight="1">
      <c r="A91" s="95">
        <v>11</v>
      </c>
      <c r="B91" s="242">
        <v>80</v>
      </c>
      <c r="C91" s="98" t="s">
        <v>489</v>
      </c>
      <c r="D91" s="99"/>
      <c r="E91" s="99"/>
      <c r="F91" s="254"/>
      <c r="G91" s="339" t="s">
        <v>353</v>
      </c>
      <c r="H91" s="170"/>
      <c r="I91" s="294" t="s">
        <v>354</v>
      </c>
      <c r="J91" s="100" t="s">
        <v>8</v>
      </c>
    </row>
    <row r="92" spans="1:10" s="5" customFormat="1" ht="42.75" customHeight="1">
      <c r="A92" s="95">
        <v>12</v>
      </c>
      <c r="B92" s="242">
        <v>83</v>
      </c>
      <c r="C92" s="98" t="s">
        <v>164</v>
      </c>
      <c r="D92" s="99">
        <v>1996</v>
      </c>
      <c r="E92" s="99" t="s">
        <v>85</v>
      </c>
      <c r="F92" s="254"/>
      <c r="G92" s="339" t="s">
        <v>314</v>
      </c>
      <c r="H92" s="170"/>
      <c r="I92" s="294" t="s">
        <v>86</v>
      </c>
      <c r="J92" s="100" t="s">
        <v>172</v>
      </c>
    </row>
    <row r="93" spans="1:10" s="5" customFormat="1" ht="42.75" customHeight="1">
      <c r="A93" s="95">
        <v>13</v>
      </c>
      <c r="B93" s="242">
        <v>97</v>
      </c>
      <c r="C93" s="98" t="s">
        <v>316</v>
      </c>
      <c r="D93" s="99">
        <v>1998</v>
      </c>
      <c r="E93" s="99" t="s">
        <v>85</v>
      </c>
      <c r="F93" s="254"/>
      <c r="G93" s="339" t="s">
        <v>317</v>
      </c>
      <c r="H93" s="170"/>
      <c r="I93" s="294" t="s">
        <v>86</v>
      </c>
      <c r="J93" s="100" t="s">
        <v>318</v>
      </c>
    </row>
    <row r="94" spans="1:10" s="5" customFormat="1" ht="42.75" customHeight="1">
      <c r="A94" s="95">
        <v>14</v>
      </c>
      <c r="B94" s="242">
        <v>57</v>
      </c>
      <c r="C94" s="98" t="s">
        <v>156</v>
      </c>
      <c r="D94" s="99">
        <v>1986</v>
      </c>
      <c r="E94" s="99" t="s">
        <v>87</v>
      </c>
      <c r="F94" s="254"/>
      <c r="G94" s="339" t="s">
        <v>168</v>
      </c>
      <c r="H94" s="170"/>
      <c r="I94" s="294" t="s">
        <v>269</v>
      </c>
      <c r="J94" s="100" t="s">
        <v>158</v>
      </c>
    </row>
    <row r="95" spans="1:10" s="5" customFormat="1" ht="42.75" customHeight="1">
      <c r="A95" s="95">
        <v>15</v>
      </c>
      <c r="B95" s="242">
        <v>22</v>
      </c>
      <c r="C95" s="98" t="s">
        <v>245</v>
      </c>
      <c r="D95" s="99"/>
      <c r="E95" s="99" t="s">
        <v>7</v>
      </c>
      <c r="F95" s="254"/>
      <c r="G95" s="339" t="s">
        <v>152</v>
      </c>
      <c r="H95" s="170"/>
      <c r="I95" s="294" t="s">
        <v>144</v>
      </c>
      <c r="J95" s="100" t="s">
        <v>115</v>
      </c>
    </row>
    <row r="96" spans="1:10" s="5" customFormat="1" ht="42.75" customHeight="1">
      <c r="A96" s="95">
        <v>16</v>
      </c>
      <c r="B96" s="242">
        <v>17</v>
      </c>
      <c r="C96" s="98" t="s">
        <v>302</v>
      </c>
      <c r="D96" s="99">
        <v>2000</v>
      </c>
      <c r="E96" s="99" t="s">
        <v>93</v>
      </c>
      <c r="F96" s="254"/>
      <c r="G96" s="339" t="s">
        <v>175</v>
      </c>
      <c r="H96" s="170"/>
      <c r="I96" s="294" t="s">
        <v>144</v>
      </c>
      <c r="J96" s="100" t="s">
        <v>115</v>
      </c>
    </row>
    <row r="97" spans="1:10" s="5" customFormat="1" ht="42.75" customHeight="1">
      <c r="A97" s="95">
        <v>17</v>
      </c>
      <c r="B97" s="242">
        <v>29</v>
      </c>
      <c r="C97" s="98" t="s">
        <v>379</v>
      </c>
      <c r="D97" s="99">
        <v>1993</v>
      </c>
      <c r="E97" s="99" t="s">
        <v>87</v>
      </c>
      <c r="F97" s="254"/>
      <c r="G97" s="339" t="s">
        <v>380</v>
      </c>
      <c r="H97" s="170"/>
      <c r="I97" s="294" t="s">
        <v>191</v>
      </c>
      <c r="J97" s="100" t="s">
        <v>381</v>
      </c>
    </row>
    <row r="98" spans="1:10" s="5" customFormat="1" ht="42.75" customHeight="1">
      <c r="A98" s="95">
        <v>18</v>
      </c>
      <c r="B98" s="242">
        <v>31</v>
      </c>
      <c r="C98" s="98" t="s">
        <v>210</v>
      </c>
      <c r="D98" s="99">
        <v>2002</v>
      </c>
      <c r="E98" s="99" t="s">
        <v>85</v>
      </c>
      <c r="F98" s="254"/>
      <c r="G98" s="339" t="s">
        <v>143</v>
      </c>
      <c r="H98" s="170"/>
      <c r="I98" s="294" t="s">
        <v>191</v>
      </c>
      <c r="J98" s="100" t="s">
        <v>192</v>
      </c>
    </row>
    <row r="99" spans="1:10" s="5" customFormat="1" ht="42.75" customHeight="1">
      <c r="A99" s="95">
        <v>19</v>
      </c>
      <c r="B99" s="242">
        <v>116</v>
      </c>
      <c r="C99" s="98" t="s">
        <v>214</v>
      </c>
      <c r="D99" s="99"/>
      <c r="E99" s="99"/>
      <c r="F99" s="254"/>
      <c r="G99" s="339" t="s">
        <v>478</v>
      </c>
      <c r="H99" s="170"/>
      <c r="I99" s="294" t="s">
        <v>479</v>
      </c>
      <c r="J99" s="100" t="s">
        <v>8</v>
      </c>
    </row>
    <row r="100" spans="1:10" s="5" customFormat="1" ht="42.75" customHeight="1">
      <c r="A100" s="95">
        <v>20</v>
      </c>
      <c r="B100" s="242">
        <v>7</v>
      </c>
      <c r="C100" s="98" t="s">
        <v>301</v>
      </c>
      <c r="D100" s="99">
        <v>1982</v>
      </c>
      <c r="E100" s="99"/>
      <c r="F100" s="254"/>
      <c r="G100" s="339" t="s">
        <v>339</v>
      </c>
      <c r="H100" s="170" t="s">
        <v>340</v>
      </c>
      <c r="I100" s="294" t="s">
        <v>116</v>
      </c>
      <c r="J100" s="100" t="s">
        <v>142</v>
      </c>
    </row>
    <row r="101" spans="1:10" s="5" customFormat="1" ht="42.75" customHeight="1">
      <c r="A101" s="95">
        <v>21</v>
      </c>
      <c r="B101" s="242">
        <v>42</v>
      </c>
      <c r="C101" s="98" t="s">
        <v>278</v>
      </c>
      <c r="D101" s="99">
        <v>1962</v>
      </c>
      <c r="E101" s="99" t="s">
        <v>7</v>
      </c>
      <c r="F101" s="254"/>
      <c r="G101" s="339" t="s">
        <v>343</v>
      </c>
      <c r="H101" s="170"/>
      <c r="I101" s="294" t="s">
        <v>90</v>
      </c>
      <c r="J101" s="100" t="s">
        <v>246</v>
      </c>
    </row>
    <row r="102" spans="1:10" s="5" customFormat="1" ht="42.75" customHeight="1">
      <c r="A102" s="271">
        <v>22</v>
      </c>
      <c r="B102" s="272">
        <v>61</v>
      </c>
      <c r="C102" s="283" t="s">
        <v>344</v>
      </c>
      <c r="D102" s="275">
        <v>1997</v>
      </c>
      <c r="E102" s="275" t="s">
        <v>87</v>
      </c>
      <c r="F102" s="276"/>
      <c r="G102" s="417" t="s">
        <v>346</v>
      </c>
      <c r="H102" s="286"/>
      <c r="I102" s="405" t="s">
        <v>242</v>
      </c>
      <c r="J102" s="278" t="s">
        <v>243</v>
      </c>
    </row>
    <row r="103" spans="1:11" s="5" customFormat="1" ht="48" customHeight="1">
      <c r="A103" s="95">
        <v>23</v>
      </c>
      <c r="B103" s="242">
        <v>118</v>
      </c>
      <c r="C103" s="98" t="s">
        <v>501</v>
      </c>
      <c r="D103" s="99"/>
      <c r="E103" s="99"/>
      <c r="F103" s="254"/>
      <c r="G103" s="96" t="s">
        <v>505</v>
      </c>
      <c r="H103" s="170"/>
      <c r="I103" s="294" t="s">
        <v>110</v>
      </c>
      <c r="J103" s="100" t="s">
        <v>481</v>
      </c>
      <c r="K103" s="418">
        <v>400</v>
      </c>
    </row>
    <row r="104" spans="1:10" s="5" customFormat="1" ht="42.75" customHeight="1">
      <c r="A104" s="95">
        <v>24</v>
      </c>
      <c r="B104" s="242">
        <v>28</v>
      </c>
      <c r="C104" s="98" t="s">
        <v>482</v>
      </c>
      <c r="D104" s="99">
        <v>1994</v>
      </c>
      <c r="E104" s="99" t="s">
        <v>87</v>
      </c>
      <c r="F104" s="254"/>
      <c r="G104" s="339" t="s">
        <v>305</v>
      </c>
      <c r="H104" s="170"/>
      <c r="I104" s="294" t="s">
        <v>191</v>
      </c>
      <c r="J104" s="100" t="s">
        <v>192</v>
      </c>
    </row>
    <row r="105" spans="1:10" s="5" customFormat="1" ht="42.75" customHeight="1">
      <c r="A105" s="95">
        <v>25</v>
      </c>
      <c r="B105" s="242">
        <v>102</v>
      </c>
      <c r="C105" s="98" t="s">
        <v>483</v>
      </c>
      <c r="D105" s="99">
        <v>1980</v>
      </c>
      <c r="E105" s="99" t="s">
        <v>87</v>
      </c>
      <c r="F105" s="254"/>
      <c r="G105" s="339" t="s">
        <v>323</v>
      </c>
      <c r="H105" s="170"/>
      <c r="I105" s="294" t="s">
        <v>321</v>
      </c>
      <c r="J105" s="100" t="s">
        <v>319</v>
      </c>
    </row>
    <row r="106" spans="1:10" s="5" customFormat="1" ht="42.75" customHeight="1">
      <c r="A106" s="95">
        <v>26</v>
      </c>
      <c r="B106" s="242">
        <v>68</v>
      </c>
      <c r="C106" s="98" t="s">
        <v>485</v>
      </c>
      <c r="D106" s="99">
        <v>1981</v>
      </c>
      <c r="E106" s="99" t="s">
        <v>87</v>
      </c>
      <c r="F106" s="254"/>
      <c r="G106" s="339" t="s">
        <v>349</v>
      </c>
      <c r="H106" s="170"/>
      <c r="I106" s="294" t="s">
        <v>86</v>
      </c>
      <c r="J106" s="100" t="s">
        <v>351</v>
      </c>
    </row>
    <row r="107" spans="1:10" s="5" customFormat="1" ht="42.75" customHeight="1">
      <c r="A107" s="95">
        <v>27</v>
      </c>
      <c r="B107" s="242">
        <v>94</v>
      </c>
      <c r="C107" s="98" t="s">
        <v>486</v>
      </c>
      <c r="D107" s="99">
        <v>1984</v>
      </c>
      <c r="E107" s="99" t="s">
        <v>89</v>
      </c>
      <c r="F107" s="254"/>
      <c r="G107" s="339" t="s">
        <v>359</v>
      </c>
      <c r="H107" s="170"/>
      <c r="I107" s="294" t="s">
        <v>86</v>
      </c>
      <c r="J107" s="100" t="s">
        <v>8</v>
      </c>
    </row>
    <row r="108" spans="1:10" s="5" customFormat="1" ht="42.75" customHeight="1">
      <c r="A108" s="95">
        <v>28</v>
      </c>
      <c r="B108" s="242">
        <v>34</v>
      </c>
      <c r="C108" s="98" t="s">
        <v>487</v>
      </c>
      <c r="D108" s="99">
        <v>1964</v>
      </c>
      <c r="E108" s="99" t="s">
        <v>89</v>
      </c>
      <c r="F108" s="254"/>
      <c r="G108" s="339" t="s">
        <v>177</v>
      </c>
      <c r="H108" s="170"/>
      <c r="I108" s="294" t="s">
        <v>153</v>
      </c>
      <c r="J108" s="100" t="s">
        <v>8</v>
      </c>
    </row>
    <row r="109" spans="1:10" s="5" customFormat="1" ht="42.75" customHeight="1">
      <c r="A109" s="95">
        <v>29</v>
      </c>
      <c r="B109" s="242">
        <v>78</v>
      </c>
      <c r="C109" s="98" t="s">
        <v>488</v>
      </c>
      <c r="D109" s="99">
        <v>1956</v>
      </c>
      <c r="E109" s="99" t="s">
        <v>89</v>
      </c>
      <c r="F109" s="254"/>
      <c r="G109" s="339" t="s">
        <v>358</v>
      </c>
      <c r="H109" s="170"/>
      <c r="I109" s="294" t="s">
        <v>282</v>
      </c>
      <c r="J109" s="100" t="s">
        <v>8</v>
      </c>
    </row>
    <row r="110" spans="1:10" s="5" customFormat="1" ht="42.75" customHeight="1" thickBot="1">
      <c r="A110" s="95">
        <v>30</v>
      </c>
      <c r="B110" s="242">
        <v>107</v>
      </c>
      <c r="C110" s="98" t="s">
        <v>484</v>
      </c>
      <c r="D110" s="99">
        <v>1973</v>
      </c>
      <c r="E110" s="99" t="s">
        <v>89</v>
      </c>
      <c r="F110" s="254"/>
      <c r="G110" s="339" t="s">
        <v>360</v>
      </c>
      <c r="H110" s="170"/>
      <c r="I110" s="294" t="s">
        <v>171</v>
      </c>
      <c r="J110" s="100" t="s">
        <v>8</v>
      </c>
    </row>
    <row r="111" spans="1:10" s="5" customFormat="1" ht="33.75" customHeight="1" thickBot="1">
      <c r="A111" s="542" t="s">
        <v>491</v>
      </c>
      <c r="B111" s="543"/>
      <c r="C111" s="543"/>
      <c r="D111" s="543"/>
      <c r="E111" s="543"/>
      <c r="F111" s="543"/>
      <c r="G111" s="543"/>
      <c r="H111" s="704"/>
      <c r="I111" s="705">
        <v>0.65625</v>
      </c>
      <c r="J111" s="541"/>
    </row>
    <row r="112" spans="1:10" s="5" customFormat="1" ht="41.25" customHeight="1" thickBot="1">
      <c r="A112" s="497" t="s">
        <v>490</v>
      </c>
      <c r="B112" s="498"/>
      <c r="C112" s="498"/>
      <c r="D112" s="498"/>
      <c r="E112" s="498"/>
      <c r="F112" s="498"/>
      <c r="G112" s="498"/>
      <c r="H112" s="499"/>
      <c r="I112" s="518">
        <v>0.6701388888888888</v>
      </c>
      <c r="J112" s="519"/>
    </row>
    <row r="113" spans="1:10" s="5" customFormat="1" ht="28.5" customHeight="1" thickBot="1">
      <c r="A113" s="486" t="s">
        <v>34</v>
      </c>
      <c r="B113" s="513"/>
      <c r="C113" s="92" t="s">
        <v>35</v>
      </c>
      <c r="D113" s="514" t="s">
        <v>37</v>
      </c>
      <c r="E113" s="489"/>
      <c r="F113" s="490"/>
      <c r="G113" s="493" t="s">
        <v>38</v>
      </c>
      <c r="H113" s="494"/>
      <c r="I113" s="514" t="s">
        <v>40</v>
      </c>
      <c r="J113" s="528"/>
    </row>
    <row r="114" spans="1:10" s="5" customFormat="1" ht="47.25" customHeight="1" thickBot="1">
      <c r="A114" s="511" t="s">
        <v>215</v>
      </c>
      <c r="B114" s="512"/>
      <c r="C114" s="74" t="s">
        <v>74</v>
      </c>
      <c r="D114" s="724" t="s">
        <v>465</v>
      </c>
      <c r="E114" s="725"/>
      <c r="F114" s="726"/>
      <c r="G114" s="509"/>
      <c r="H114" s="510"/>
      <c r="I114" s="727" t="s">
        <v>492</v>
      </c>
      <c r="J114" s="728"/>
    </row>
    <row r="115" spans="1:10" s="5" customFormat="1" ht="44.25" customHeight="1">
      <c r="A115" s="95">
        <v>1</v>
      </c>
      <c r="B115" s="242">
        <v>103</v>
      </c>
      <c r="C115" s="98" t="s">
        <v>322</v>
      </c>
      <c r="D115" s="99">
        <v>1980</v>
      </c>
      <c r="E115" s="99" t="s">
        <v>87</v>
      </c>
      <c r="F115" s="254"/>
      <c r="G115" s="339" t="s">
        <v>355</v>
      </c>
      <c r="H115" s="170"/>
      <c r="I115" s="294" t="s">
        <v>321</v>
      </c>
      <c r="J115" s="100" t="s">
        <v>319</v>
      </c>
    </row>
    <row r="116" spans="1:10" s="5" customFormat="1" ht="44.25" customHeight="1">
      <c r="A116" s="95">
        <v>2</v>
      </c>
      <c r="B116" s="242">
        <v>47</v>
      </c>
      <c r="C116" s="98" t="s">
        <v>101</v>
      </c>
      <c r="D116" s="99">
        <v>1958</v>
      </c>
      <c r="E116" s="99" t="s">
        <v>96</v>
      </c>
      <c r="F116" s="254"/>
      <c r="G116" s="339" t="s">
        <v>102</v>
      </c>
      <c r="H116" s="170"/>
      <c r="I116" s="294" t="s">
        <v>186</v>
      </c>
      <c r="J116" s="100" t="s">
        <v>8</v>
      </c>
    </row>
    <row r="117" spans="1:10" s="5" customFormat="1" ht="44.25" customHeight="1">
      <c r="A117" s="95">
        <v>3</v>
      </c>
      <c r="B117" s="242">
        <v>90</v>
      </c>
      <c r="C117" s="98" t="s">
        <v>114</v>
      </c>
      <c r="D117" s="99"/>
      <c r="E117" s="99"/>
      <c r="F117" s="254"/>
      <c r="G117" s="339" t="s">
        <v>185</v>
      </c>
      <c r="H117" s="170"/>
      <c r="I117" s="294" t="s">
        <v>86</v>
      </c>
      <c r="J117" s="100" t="s">
        <v>8</v>
      </c>
    </row>
    <row r="118" spans="1:10" s="5" customFormat="1" ht="44.25" customHeight="1">
      <c r="A118" s="95">
        <v>4</v>
      </c>
      <c r="B118" s="242">
        <v>49</v>
      </c>
      <c r="C118" s="98" t="s">
        <v>103</v>
      </c>
      <c r="D118" s="99">
        <v>1987</v>
      </c>
      <c r="E118" s="99" t="s">
        <v>96</v>
      </c>
      <c r="F118" s="254"/>
      <c r="G118" s="339" t="s">
        <v>184</v>
      </c>
      <c r="H118" s="170" t="s">
        <v>373</v>
      </c>
      <c r="I118" s="294" t="s">
        <v>186</v>
      </c>
      <c r="J118" s="100" t="s">
        <v>104</v>
      </c>
    </row>
    <row r="119" spans="1:10" s="5" customFormat="1" ht="44.25" customHeight="1" thickBot="1">
      <c r="A119" s="95">
        <v>5</v>
      </c>
      <c r="B119" s="242">
        <v>84</v>
      </c>
      <c r="C119" s="98" t="s">
        <v>172</v>
      </c>
      <c r="D119" s="99"/>
      <c r="E119" s="99"/>
      <c r="F119" s="254"/>
      <c r="G119" s="339" t="s">
        <v>112</v>
      </c>
      <c r="H119" s="170"/>
      <c r="I119" s="294" t="s">
        <v>86</v>
      </c>
      <c r="J119" s="100" t="s">
        <v>8</v>
      </c>
    </row>
    <row r="120" spans="1:10" s="5" customFormat="1" ht="41.25" customHeight="1" thickBot="1">
      <c r="A120" s="497" t="s">
        <v>75</v>
      </c>
      <c r="B120" s="498"/>
      <c r="C120" s="498"/>
      <c r="D120" s="498"/>
      <c r="E120" s="498"/>
      <c r="F120" s="498"/>
      <c r="G120" s="498"/>
      <c r="H120" s="499"/>
      <c r="I120" s="518">
        <v>0.6909722222222222</v>
      </c>
      <c r="J120" s="519"/>
    </row>
    <row r="121" spans="1:10" s="5" customFormat="1" ht="28.5" customHeight="1" thickBot="1">
      <c r="A121" s="486" t="s">
        <v>34</v>
      </c>
      <c r="B121" s="513"/>
      <c r="C121" s="92" t="s">
        <v>35</v>
      </c>
      <c r="D121" s="514" t="s">
        <v>37</v>
      </c>
      <c r="E121" s="489"/>
      <c r="F121" s="490"/>
      <c r="G121" s="538" t="s">
        <v>38</v>
      </c>
      <c r="H121" s="494"/>
      <c r="I121" s="515" t="s">
        <v>40</v>
      </c>
      <c r="J121" s="516"/>
    </row>
    <row r="122" spans="1:10" s="5" customFormat="1" ht="47.25" customHeight="1" thickBot="1">
      <c r="A122" s="511" t="s">
        <v>76</v>
      </c>
      <c r="B122" s="512"/>
      <c r="C122" s="74" t="s">
        <v>74</v>
      </c>
      <c r="D122" s="483" t="s">
        <v>132</v>
      </c>
      <c r="E122" s="484"/>
      <c r="F122" s="485"/>
      <c r="G122" s="520"/>
      <c r="H122" s="510"/>
      <c r="I122" s="503" t="s">
        <v>216</v>
      </c>
      <c r="J122" s="504"/>
    </row>
    <row r="123" spans="1:10" s="5" customFormat="1" ht="36.75" customHeight="1">
      <c r="A123" s="95">
        <v>1</v>
      </c>
      <c r="B123" s="242">
        <v>89</v>
      </c>
      <c r="C123" s="98" t="s">
        <v>106</v>
      </c>
      <c r="D123" s="99">
        <v>2000</v>
      </c>
      <c r="E123" s="440" t="s">
        <v>298</v>
      </c>
      <c r="F123" s="254"/>
      <c r="G123" s="339" t="s">
        <v>495</v>
      </c>
      <c r="H123" s="170"/>
      <c r="I123" s="294" t="s">
        <v>86</v>
      </c>
      <c r="J123" s="100" t="s">
        <v>114</v>
      </c>
    </row>
    <row r="124" spans="1:10" s="5" customFormat="1" ht="36.75" customHeight="1">
      <c r="A124" s="95">
        <v>2</v>
      </c>
      <c r="B124" s="242">
        <v>100</v>
      </c>
      <c r="C124" s="98" t="s">
        <v>319</v>
      </c>
      <c r="D124" s="99">
        <v>1956</v>
      </c>
      <c r="E124" s="440" t="s">
        <v>263</v>
      </c>
      <c r="F124" s="254"/>
      <c r="G124" s="339" t="s">
        <v>403</v>
      </c>
      <c r="H124" s="170"/>
      <c r="I124" s="294" t="s">
        <v>321</v>
      </c>
      <c r="J124" s="100" t="s">
        <v>322</v>
      </c>
    </row>
    <row r="125" spans="1:10" s="5" customFormat="1" ht="36.75" customHeight="1">
      <c r="A125" s="95">
        <v>3</v>
      </c>
      <c r="B125" s="242">
        <v>98</v>
      </c>
      <c r="C125" s="98" t="s">
        <v>161</v>
      </c>
      <c r="D125" s="99">
        <v>1971</v>
      </c>
      <c r="E125" s="440" t="s">
        <v>517</v>
      </c>
      <c r="F125" s="254"/>
      <c r="G125" s="339" t="s">
        <v>387</v>
      </c>
      <c r="H125" s="170"/>
      <c r="I125" s="294" t="s">
        <v>86</v>
      </c>
      <c r="J125" s="100" t="s">
        <v>97</v>
      </c>
    </row>
    <row r="126" spans="1:10" s="5" customFormat="1" ht="36.75" customHeight="1">
      <c r="A126" s="95">
        <v>4</v>
      </c>
      <c r="B126" s="242">
        <v>26</v>
      </c>
      <c r="C126" s="98" t="s">
        <v>176</v>
      </c>
      <c r="D126" s="99">
        <v>1991</v>
      </c>
      <c r="E126" s="440" t="s">
        <v>298</v>
      </c>
      <c r="F126" s="254"/>
      <c r="G126" s="339" t="s">
        <v>378</v>
      </c>
      <c r="H126" s="170"/>
      <c r="I126" s="294" t="s">
        <v>191</v>
      </c>
      <c r="J126" s="100" t="s">
        <v>192</v>
      </c>
    </row>
    <row r="127" spans="1:10" s="5" customFormat="1" ht="36.75" customHeight="1">
      <c r="A127" s="95">
        <v>5</v>
      </c>
      <c r="B127" s="242">
        <v>29</v>
      </c>
      <c r="C127" s="98" t="s">
        <v>379</v>
      </c>
      <c r="D127" s="99">
        <v>1993</v>
      </c>
      <c r="E127" s="440" t="s">
        <v>298</v>
      </c>
      <c r="F127" s="254"/>
      <c r="G127" s="339" t="s">
        <v>380</v>
      </c>
      <c r="H127" s="170"/>
      <c r="I127" s="294" t="s">
        <v>191</v>
      </c>
      <c r="J127" s="100" t="s">
        <v>381</v>
      </c>
    </row>
    <row r="128" spans="1:10" s="5" customFormat="1" ht="36.75" customHeight="1">
      <c r="A128" s="95">
        <v>6</v>
      </c>
      <c r="B128" s="242">
        <v>62</v>
      </c>
      <c r="C128" s="98" t="s">
        <v>344</v>
      </c>
      <c r="D128" s="99">
        <v>1997</v>
      </c>
      <c r="E128" s="440" t="s">
        <v>298</v>
      </c>
      <c r="F128" s="254"/>
      <c r="G128" s="339" t="s">
        <v>382</v>
      </c>
      <c r="H128" s="170"/>
      <c r="I128" s="294" t="s">
        <v>242</v>
      </c>
      <c r="J128" s="100" t="s">
        <v>243</v>
      </c>
    </row>
    <row r="129" spans="1:10" s="5" customFormat="1" ht="36.75" customHeight="1">
      <c r="A129" s="95">
        <v>7</v>
      </c>
      <c r="B129" s="242">
        <v>23</v>
      </c>
      <c r="C129" s="98" t="s">
        <v>393</v>
      </c>
      <c r="D129" s="99">
        <v>1996</v>
      </c>
      <c r="E129" s="440" t="s">
        <v>85</v>
      </c>
      <c r="F129" s="254"/>
      <c r="G129" s="339" t="s">
        <v>394</v>
      </c>
      <c r="H129" s="170"/>
      <c r="I129" s="294" t="s">
        <v>395</v>
      </c>
      <c r="J129" s="100" t="s">
        <v>187</v>
      </c>
    </row>
    <row r="130" spans="1:10" s="5" customFormat="1" ht="36.75" customHeight="1">
      <c r="A130" s="95">
        <v>8</v>
      </c>
      <c r="B130" s="242">
        <v>3</v>
      </c>
      <c r="C130" s="98" t="s">
        <v>388</v>
      </c>
      <c r="D130" s="99">
        <v>1990</v>
      </c>
      <c r="E130" s="440" t="s">
        <v>298</v>
      </c>
      <c r="F130" s="254"/>
      <c r="G130" s="339" t="s">
        <v>389</v>
      </c>
      <c r="H130" s="170"/>
      <c r="I130" s="294" t="s">
        <v>391</v>
      </c>
      <c r="J130" s="100" t="s">
        <v>392</v>
      </c>
    </row>
    <row r="131" spans="1:10" s="5" customFormat="1" ht="36.75" customHeight="1">
      <c r="A131" s="95">
        <v>9</v>
      </c>
      <c r="B131" s="242">
        <v>79</v>
      </c>
      <c r="C131" s="98" t="s">
        <v>297</v>
      </c>
      <c r="D131" s="99">
        <v>1956</v>
      </c>
      <c r="E131" s="440" t="s">
        <v>263</v>
      </c>
      <c r="F131" s="254"/>
      <c r="G131" s="339" t="s">
        <v>494</v>
      </c>
      <c r="H131" s="170"/>
      <c r="I131" s="294" t="s">
        <v>282</v>
      </c>
      <c r="J131" s="100" t="s">
        <v>8</v>
      </c>
    </row>
    <row r="132" spans="1:10" s="5" customFormat="1" ht="36.75" customHeight="1">
      <c r="A132" s="95">
        <v>10</v>
      </c>
      <c r="B132" s="242">
        <v>20</v>
      </c>
      <c r="C132" s="98" t="s">
        <v>303</v>
      </c>
      <c r="D132" s="99">
        <v>1999</v>
      </c>
      <c r="E132" s="440" t="s">
        <v>94</v>
      </c>
      <c r="F132" s="254"/>
      <c r="G132" s="339" t="s">
        <v>341</v>
      </c>
      <c r="H132" s="170"/>
      <c r="I132" s="294" t="s">
        <v>144</v>
      </c>
      <c r="J132" s="100" t="s">
        <v>115</v>
      </c>
    </row>
    <row r="133" spans="1:10" s="5" customFormat="1" ht="36.75" customHeight="1">
      <c r="A133" s="95">
        <v>11</v>
      </c>
      <c r="B133" s="242">
        <v>21</v>
      </c>
      <c r="C133" s="98" t="s">
        <v>181</v>
      </c>
      <c r="D133" s="99">
        <v>2001</v>
      </c>
      <c r="E133" s="440" t="s">
        <v>93</v>
      </c>
      <c r="F133" s="254"/>
      <c r="G133" s="339" t="s">
        <v>183</v>
      </c>
      <c r="H133" s="170"/>
      <c r="I133" s="294" t="s">
        <v>144</v>
      </c>
      <c r="J133" s="100" t="s">
        <v>115</v>
      </c>
    </row>
    <row r="134" spans="1:10" s="5" customFormat="1" ht="36.75" customHeight="1">
      <c r="A134" s="95">
        <v>12</v>
      </c>
      <c r="B134" s="242">
        <v>85</v>
      </c>
      <c r="C134" s="98" t="s">
        <v>172</v>
      </c>
      <c r="D134" s="99"/>
      <c r="E134" s="440"/>
      <c r="F134" s="254"/>
      <c r="G134" s="339" t="s">
        <v>386</v>
      </c>
      <c r="H134" s="170"/>
      <c r="I134" s="294" t="s">
        <v>86</v>
      </c>
      <c r="J134" s="100" t="s">
        <v>8</v>
      </c>
    </row>
    <row r="135" spans="1:10" s="5" customFormat="1" ht="36.75" customHeight="1" thickBot="1">
      <c r="A135" s="95">
        <v>13</v>
      </c>
      <c r="B135" s="242">
        <v>88</v>
      </c>
      <c r="C135" s="98" t="s">
        <v>106</v>
      </c>
      <c r="D135" s="99">
        <v>2000</v>
      </c>
      <c r="E135" s="440" t="s">
        <v>298</v>
      </c>
      <c r="F135" s="254"/>
      <c r="G135" s="339" t="s">
        <v>496</v>
      </c>
      <c r="H135" s="170"/>
      <c r="I135" s="294" t="s">
        <v>86</v>
      </c>
      <c r="J135" s="100" t="s">
        <v>114</v>
      </c>
    </row>
    <row r="136" spans="1:10" s="5" customFormat="1" ht="41.25" customHeight="1" thickBot="1">
      <c r="A136" s="542" t="s">
        <v>217</v>
      </c>
      <c r="B136" s="543"/>
      <c r="C136" s="543"/>
      <c r="D136" s="543"/>
      <c r="E136" s="543"/>
      <c r="F136" s="543"/>
      <c r="G136" s="543"/>
      <c r="H136" s="499"/>
      <c r="I136" s="540">
        <v>0.7395833333333334</v>
      </c>
      <c r="J136" s="541"/>
    </row>
    <row r="137" spans="1:10" s="5" customFormat="1" ht="41.25" customHeight="1" thickBot="1">
      <c r="A137" s="497" t="s">
        <v>219</v>
      </c>
      <c r="B137" s="498"/>
      <c r="C137" s="498"/>
      <c r="D137" s="498"/>
      <c r="E137" s="498"/>
      <c r="F137" s="498"/>
      <c r="G137" s="498"/>
      <c r="H137" s="499"/>
      <c r="I137" s="518">
        <v>0.7534722222222222</v>
      </c>
      <c r="J137" s="519"/>
    </row>
    <row r="138" spans="1:10" s="5" customFormat="1" ht="63" customHeight="1" thickBot="1">
      <c r="A138" s="511" t="s">
        <v>218</v>
      </c>
      <c r="B138" s="534"/>
      <c r="C138" s="383" t="s">
        <v>77</v>
      </c>
      <c r="D138" s="729" t="s">
        <v>224</v>
      </c>
      <c r="E138" s="730"/>
      <c r="F138" s="731"/>
      <c r="G138" s="732" t="s">
        <v>56</v>
      </c>
      <c r="H138" s="613"/>
      <c r="I138" s="733" t="s">
        <v>220</v>
      </c>
      <c r="J138" s="734"/>
    </row>
    <row r="139" spans="1:10" s="5" customFormat="1" ht="36.75" customHeight="1">
      <c r="A139" s="95">
        <v>1</v>
      </c>
      <c r="B139" s="242">
        <v>86</v>
      </c>
      <c r="C139" s="98" t="s">
        <v>172</v>
      </c>
      <c r="D139" s="99"/>
      <c r="E139" s="440"/>
      <c r="F139" s="254"/>
      <c r="G139" s="339" t="s">
        <v>499</v>
      </c>
      <c r="H139" s="170"/>
      <c r="I139" s="294" t="s">
        <v>86</v>
      </c>
      <c r="J139" s="100" t="s">
        <v>8</v>
      </c>
    </row>
    <row r="140" spans="1:10" s="5" customFormat="1" ht="36.75" customHeight="1">
      <c r="A140" s="95">
        <v>2</v>
      </c>
      <c r="B140" s="242">
        <v>44</v>
      </c>
      <c r="C140" s="98" t="s">
        <v>125</v>
      </c>
      <c r="D140" s="99">
        <v>1974</v>
      </c>
      <c r="E140" s="440" t="s">
        <v>517</v>
      </c>
      <c r="F140" s="254"/>
      <c r="G140" s="339" t="s">
        <v>406</v>
      </c>
      <c r="H140" s="170"/>
      <c r="I140" s="294" t="s">
        <v>160</v>
      </c>
      <c r="J140" s="100" t="s">
        <v>88</v>
      </c>
    </row>
    <row r="141" spans="1:10" s="5" customFormat="1" ht="36.75" customHeight="1">
      <c r="A141" s="95">
        <v>3</v>
      </c>
      <c r="B141" s="242">
        <v>92</v>
      </c>
      <c r="C141" s="98" t="s">
        <v>98</v>
      </c>
      <c r="D141" s="99">
        <v>1984</v>
      </c>
      <c r="E141" s="440" t="s">
        <v>263</v>
      </c>
      <c r="F141" s="254"/>
      <c r="G141" s="339" t="s">
        <v>498</v>
      </c>
      <c r="H141" s="170"/>
      <c r="I141" s="294" t="s">
        <v>86</v>
      </c>
      <c r="J141" s="100" t="s">
        <v>8</v>
      </c>
    </row>
    <row r="142" spans="1:10" s="5" customFormat="1" ht="36.75" customHeight="1">
      <c r="A142" s="95">
        <v>4</v>
      </c>
      <c r="B142" s="242">
        <v>26</v>
      </c>
      <c r="C142" s="98" t="s">
        <v>176</v>
      </c>
      <c r="D142" s="99">
        <v>1991</v>
      </c>
      <c r="E142" s="440" t="s">
        <v>298</v>
      </c>
      <c r="F142" s="254"/>
      <c r="G142" s="339" t="s">
        <v>378</v>
      </c>
      <c r="H142" s="170"/>
      <c r="I142" s="294" t="s">
        <v>191</v>
      </c>
      <c r="J142" s="100" t="s">
        <v>192</v>
      </c>
    </row>
    <row r="143" spans="1:10" s="5" customFormat="1" ht="36.75" customHeight="1">
      <c r="A143" s="95">
        <v>5</v>
      </c>
      <c r="B143" s="242">
        <v>48</v>
      </c>
      <c r="C143" s="98" t="s">
        <v>101</v>
      </c>
      <c r="D143" s="99">
        <v>1958</v>
      </c>
      <c r="E143" s="440" t="s">
        <v>517</v>
      </c>
      <c r="F143" s="254"/>
      <c r="G143" s="339" t="s">
        <v>398</v>
      </c>
      <c r="H143" s="170"/>
      <c r="I143" s="294" t="s">
        <v>186</v>
      </c>
      <c r="J143" s="100" t="s">
        <v>8</v>
      </c>
    </row>
    <row r="144" spans="1:10" s="5" customFormat="1" ht="36.75" customHeight="1">
      <c r="A144" s="95">
        <v>6</v>
      </c>
      <c r="B144" s="242">
        <v>99</v>
      </c>
      <c r="C144" s="98" t="s">
        <v>161</v>
      </c>
      <c r="D144" s="99">
        <v>1971</v>
      </c>
      <c r="E144" s="440" t="s">
        <v>517</v>
      </c>
      <c r="F144" s="254"/>
      <c r="G144" s="339" t="s">
        <v>189</v>
      </c>
      <c r="H144" s="170"/>
      <c r="I144" s="294" t="s">
        <v>86</v>
      </c>
      <c r="J144" s="100" t="s">
        <v>97</v>
      </c>
    </row>
    <row r="145" spans="1:10" s="5" customFormat="1" ht="36.75" customHeight="1">
      <c r="A145" s="95">
        <v>7</v>
      </c>
      <c r="B145" s="242">
        <v>110</v>
      </c>
      <c r="C145" s="98" t="s">
        <v>324</v>
      </c>
      <c r="D145" s="99">
        <v>1990</v>
      </c>
      <c r="E145" s="440" t="s">
        <v>263</v>
      </c>
      <c r="F145" s="254"/>
      <c r="G145" s="339" t="s">
        <v>404</v>
      </c>
      <c r="H145" s="170" t="s">
        <v>405</v>
      </c>
      <c r="I145" s="294" t="s">
        <v>327</v>
      </c>
      <c r="J145" s="100" t="s">
        <v>328</v>
      </c>
    </row>
    <row r="146" spans="1:10" s="5" customFormat="1" ht="36.75" customHeight="1">
      <c r="A146" s="95">
        <v>8</v>
      </c>
      <c r="B146" s="242">
        <v>24</v>
      </c>
      <c r="C146" s="98" t="s">
        <v>187</v>
      </c>
      <c r="D146" s="99">
        <v>1974</v>
      </c>
      <c r="E146" s="440" t="s">
        <v>263</v>
      </c>
      <c r="F146" s="254"/>
      <c r="G146" s="339" t="s">
        <v>396</v>
      </c>
      <c r="H146" s="170"/>
      <c r="I146" s="294" t="s">
        <v>395</v>
      </c>
      <c r="J146" s="100" t="s">
        <v>180</v>
      </c>
    </row>
    <row r="147" spans="1:10" s="5" customFormat="1" ht="36.75" customHeight="1">
      <c r="A147" s="95">
        <v>9</v>
      </c>
      <c r="B147" s="242">
        <v>91</v>
      </c>
      <c r="C147" s="98" t="s">
        <v>114</v>
      </c>
      <c r="D147" s="99"/>
      <c r="E147" s="440"/>
      <c r="F147" s="254"/>
      <c r="G147" s="339" t="s">
        <v>315</v>
      </c>
      <c r="H147" s="170"/>
      <c r="I147" s="294" t="s">
        <v>86</v>
      </c>
      <c r="J147" s="100" t="s">
        <v>8</v>
      </c>
    </row>
    <row r="148" spans="1:10" s="5" customFormat="1" ht="36.75" customHeight="1">
      <c r="A148" s="95">
        <v>10</v>
      </c>
      <c r="B148" s="242">
        <v>3</v>
      </c>
      <c r="C148" s="98" t="s">
        <v>388</v>
      </c>
      <c r="D148" s="99">
        <v>1990</v>
      </c>
      <c r="E148" s="440" t="s">
        <v>298</v>
      </c>
      <c r="F148" s="254"/>
      <c r="G148" s="339" t="s">
        <v>389</v>
      </c>
      <c r="H148" s="170" t="s">
        <v>390</v>
      </c>
      <c r="I148" s="294" t="s">
        <v>391</v>
      </c>
      <c r="J148" s="100" t="s">
        <v>392</v>
      </c>
    </row>
    <row r="149" spans="1:10" s="5" customFormat="1" ht="36.75" customHeight="1">
      <c r="A149" s="95">
        <v>11</v>
      </c>
      <c r="B149" s="242">
        <v>100</v>
      </c>
      <c r="C149" s="98" t="s">
        <v>319</v>
      </c>
      <c r="D149" s="99">
        <v>1956</v>
      </c>
      <c r="E149" s="440" t="s">
        <v>263</v>
      </c>
      <c r="F149" s="254"/>
      <c r="G149" s="339" t="s">
        <v>403</v>
      </c>
      <c r="H149" s="170"/>
      <c r="I149" s="294" t="s">
        <v>321</v>
      </c>
      <c r="J149" s="100" t="s">
        <v>322</v>
      </c>
    </row>
    <row r="150" spans="1:10" s="5" customFormat="1" ht="36.75" customHeight="1">
      <c r="A150" s="95">
        <v>12</v>
      </c>
      <c r="B150" s="242">
        <v>50</v>
      </c>
      <c r="C150" s="98" t="s">
        <v>103</v>
      </c>
      <c r="D150" s="99">
        <v>1987</v>
      </c>
      <c r="E150" s="440" t="s">
        <v>517</v>
      </c>
      <c r="F150" s="254"/>
      <c r="G150" s="339" t="s">
        <v>399</v>
      </c>
      <c r="H150" s="170"/>
      <c r="I150" s="294" t="s">
        <v>186</v>
      </c>
      <c r="J150" s="100" t="s">
        <v>104</v>
      </c>
    </row>
    <row r="151" spans="1:10" s="5" customFormat="1" ht="36.75" customHeight="1">
      <c r="A151" s="95">
        <v>13</v>
      </c>
      <c r="B151" s="242">
        <v>87</v>
      </c>
      <c r="C151" s="98" t="s">
        <v>172</v>
      </c>
      <c r="D151" s="99"/>
      <c r="E151" s="440"/>
      <c r="F151" s="254"/>
      <c r="G151" s="339" t="s">
        <v>497</v>
      </c>
      <c r="H151" s="170"/>
      <c r="I151" s="294" t="s">
        <v>86</v>
      </c>
      <c r="J151" s="100" t="s">
        <v>8</v>
      </c>
    </row>
    <row r="152" spans="1:10" s="5" customFormat="1" ht="36.75" customHeight="1">
      <c r="A152" s="95">
        <v>14</v>
      </c>
      <c r="B152" s="242">
        <v>43</v>
      </c>
      <c r="C152" s="98" t="s">
        <v>125</v>
      </c>
      <c r="D152" s="99">
        <v>1974</v>
      </c>
      <c r="E152" s="440" t="s">
        <v>517</v>
      </c>
      <c r="F152" s="254"/>
      <c r="G152" s="339" t="s">
        <v>440</v>
      </c>
      <c r="H152" s="170"/>
      <c r="I152" s="294" t="s">
        <v>160</v>
      </c>
      <c r="J152" s="100" t="s">
        <v>88</v>
      </c>
    </row>
    <row r="153" spans="1:10" s="5" customFormat="1" ht="36.75" customHeight="1" thickBot="1">
      <c r="A153" s="259">
        <v>15</v>
      </c>
      <c r="B153" s="268">
        <v>93</v>
      </c>
      <c r="C153" s="284" t="s">
        <v>98</v>
      </c>
      <c r="D153" s="269">
        <v>1984</v>
      </c>
      <c r="E153" s="441" t="s">
        <v>263</v>
      </c>
      <c r="F153" s="270"/>
      <c r="G153" s="384" t="s">
        <v>120</v>
      </c>
      <c r="H153" s="287"/>
      <c r="I153" s="295" t="s">
        <v>86</v>
      </c>
      <c r="J153" s="362" t="s">
        <v>8</v>
      </c>
    </row>
    <row r="154" spans="1:10" s="5" customFormat="1" ht="53.25" customHeight="1">
      <c r="A154" s="47"/>
      <c r="B154" s="45"/>
      <c r="C154" s="46"/>
      <c r="D154" s="47"/>
      <c r="E154" s="47"/>
      <c r="F154" s="48"/>
      <c r="G154" s="46"/>
      <c r="H154" s="49"/>
      <c r="I154" s="50"/>
      <c r="J154" s="51"/>
    </row>
    <row r="155" ht="25.5" customHeight="1"/>
    <row r="156" ht="25.5" customHeight="1"/>
    <row r="157" ht="25.5" customHeight="1"/>
    <row r="158" ht="25.5" customHeight="1"/>
    <row r="159" ht="25.5" customHeight="1"/>
  </sheetData>
  <sheetProtection/>
  <mergeCells count="90">
    <mergeCell ref="A43:H43"/>
    <mergeCell ref="I43:J43"/>
    <mergeCell ref="A111:H111"/>
    <mergeCell ref="I111:J111"/>
    <mergeCell ref="A46:B46"/>
    <mergeCell ref="D46:F46"/>
    <mergeCell ref="G46:H46"/>
    <mergeCell ref="I46:J46"/>
    <mergeCell ref="A44:H44"/>
    <mergeCell ref="I44:J44"/>
    <mergeCell ref="A45:B45"/>
    <mergeCell ref="D45:F45"/>
    <mergeCell ref="G45:H45"/>
    <mergeCell ref="I45:J45"/>
    <mergeCell ref="A136:H136"/>
    <mergeCell ref="I136:J136"/>
    <mergeCell ref="A121:B121"/>
    <mergeCell ref="D121:F121"/>
    <mergeCell ref="G121:H121"/>
    <mergeCell ref="I121:J121"/>
    <mergeCell ref="A137:H137"/>
    <mergeCell ref="I137:J137"/>
    <mergeCell ref="A138:B138"/>
    <mergeCell ref="D138:F138"/>
    <mergeCell ref="G138:H138"/>
    <mergeCell ref="I138:J138"/>
    <mergeCell ref="A122:B122"/>
    <mergeCell ref="D122:F122"/>
    <mergeCell ref="G122:H122"/>
    <mergeCell ref="I122:J122"/>
    <mergeCell ref="A120:H120"/>
    <mergeCell ref="I120:J120"/>
    <mergeCell ref="A113:B113"/>
    <mergeCell ref="D113:F113"/>
    <mergeCell ref="G113:H113"/>
    <mergeCell ref="I113:J113"/>
    <mergeCell ref="A114:B114"/>
    <mergeCell ref="D114:F114"/>
    <mergeCell ref="G114:H114"/>
    <mergeCell ref="I114:J114"/>
    <mergeCell ref="A80:B80"/>
    <mergeCell ref="D80:F80"/>
    <mergeCell ref="G80:H80"/>
    <mergeCell ref="I80:J80"/>
    <mergeCell ref="A112:H112"/>
    <mergeCell ref="I112:J112"/>
    <mergeCell ref="A78:H78"/>
    <mergeCell ref="I78:J78"/>
    <mergeCell ref="A79:B79"/>
    <mergeCell ref="D79:F79"/>
    <mergeCell ref="G79:H79"/>
    <mergeCell ref="I79:J79"/>
    <mergeCell ref="A24:B24"/>
    <mergeCell ref="D24:F24"/>
    <mergeCell ref="G24:H24"/>
    <mergeCell ref="I24:J24"/>
    <mergeCell ref="A25:B25"/>
    <mergeCell ref="D25:F25"/>
    <mergeCell ref="G25:H25"/>
    <mergeCell ref="I25:J25"/>
    <mergeCell ref="A12:B12"/>
    <mergeCell ref="D12:F12"/>
    <mergeCell ref="G12:H12"/>
    <mergeCell ref="I12:J12"/>
    <mergeCell ref="A23:H23"/>
    <mergeCell ref="I23:J23"/>
    <mergeCell ref="A10:H10"/>
    <mergeCell ref="I10:J10"/>
    <mergeCell ref="A11:B11"/>
    <mergeCell ref="D11:F11"/>
    <mergeCell ref="G11:H11"/>
    <mergeCell ref="I11:J11"/>
    <mergeCell ref="A9:H9"/>
    <mergeCell ref="I9:J9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J1"/>
    <mergeCell ref="A2:J2"/>
    <mergeCell ref="A3:J3"/>
    <mergeCell ref="A4:J4"/>
    <mergeCell ref="A5:J5"/>
    <mergeCell ref="A6:J6"/>
  </mergeCells>
  <printOptions horizontalCentered="1"/>
  <pageMargins left="0" right="0" top="0" bottom="0" header="0" footer="0"/>
  <pageSetup horizontalDpi="300" verticalDpi="300" orientation="portrait" paperSize="9" scale="45" r:id="rId2"/>
  <rowBreaks count="3" manualBreakCount="3">
    <brk id="42" max="9" man="1"/>
    <brk id="77" max="9" man="1"/>
    <brk id="11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Елена</cp:lastModifiedBy>
  <cp:lastPrinted>2015-09-21T08:08:04Z</cp:lastPrinted>
  <dcterms:created xsi:type="dcterms:W3CDTF">1996-10-14T23:33:28Z</dcterms:created>
  <dcterms:modified xsi:type="dcterms:W3CDTF">2015-09-21T08:08:09Z</dcterms:modified>
  <cp:category/>
  <cp:version/>
  <cp:contentType/>
  <cp:contentStatus/>
</cp:coreProperties>
</file>